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735" firstSheet="5" activeTab="5"/>
  </bookViews>
  <sheets>
    <sheet name="zad. nr 1" sheetId="2" r:id="rId1"/>
    <sheet name="zad. nr 2" sheetId="1" r:id="rId2"/>
    <sheet name="zad. nr 3" sheetId="3" r:id="rId3"/>
    <sheet name="zad. nr 4" sheetId="4" r:id="rId4"/>
    <sheet name="zad. nr 5" sheetId="5" r:id="rId5"/>
    <sheet name="zad. nr 6" sheetId="6" r:id="rId6"/>
    <sheet name="zad. nr 7" sheetId="7" r:id="rId7"/>
    <sheet name="zad. nr 8" sheetId="8" r:id="rId8"/>
    <sheet name="zad. nr 9" sheetId="9" r:id="rId9"/>
    <sheet name="zad. nr 10" sheetId="10" r:id="rId10"/>
    <sheet name="zad. nr 11" sheetId="11" r:id="rId11"/>
    <sheet name="zad. nr 12" sheetId="12" r:id="rId12"/>
    <sheet name="zad. nr 13" sheetId="13" r:id="rId13"/>
    <sheet name="zad. nr 14" sheetId="14" r:id="rId14"/>
    <sheet name="zad. nr 15" sheetId="15" r:id="rId15"/>
    <sheet name="zad. nr 16" sheetId="16" r:id="rId16"/>
    <sheet name="zad. nr 17" sheetId="17" r:id="rId17"/>
  </sheets>
  <definedNames>
    <definedName name="_FilterDatabase_0" localSheetId="6">'zad. nr 7'!$B$5:$K$5</definedName>
    <definedName name="_xlnm._FilterDatabase" localSheetId="9" hidden="1">'zad. nr 10'!$B$5:$K$5</definedName>
    <definedName name="_xlnm._FilterDatabase" localSheetId="11" hidden="1">'zad. nr 12'!$B$5:$K$35</definedName>
    <definedName name="_xlnm._FilterDatabase" localSheetId="13" hidden="1">'zad. nr 14'!$B$5:$K$53</definedName>
    <definedName name="_xlnm._FilterDatabase" localSheetId="14" hidden="1">'zad. nr 15'!$B$5:$K$18</definedName>
    <definedName name="_xlnm._FilterDatabase" localSheetId="5" hidden="1">'zad. nr 6'!$B$5:$K$47</definedName>
    <definedName name="_xlnm._FilterDatabase" localSheetId="6">'zad. nr 7'!$B$5:$K$5</definedName>
    <definedName name="_xlnm._FilterDatabase" localSheetId="7" hidden="1">'zad. nr 8'!$B$5:$K$123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6" l="1"/>
  <c r="E6" i="6" l="1"/>
  <c r="E7" i="6"/>
  <c r="E8" i="6"/>
  <c r="E9" i="6"/>
  <c r="E10" i="6"/>
  <c r="E11" i="6"/>
  <c r="E12" i="6"/>
  <c r="E13" i="6"/>
  <c r="E14" i="6"/>
  <c r="E15" i="6"/>
  <c r="E16" i="6"/>
  <c r="E17" i="6"/>
  <c r="E18" i="6"/>
  <c r="E19" i="6"/>
  <c r="E20" i="6"/>
  <c r="E21" i="6"/>
  <c r="E22" i="6"/>
  <c r="E23" i="6"/>
  <c r="E24" i="6"/>
  <c r="E25" i="6"/>
  <c r="E26" i="6"/>
  <c r="E28" i="6"/>
  <c r="E29" i="6"/>
  <c r="E30" i="6"/>
  <c r="E33" i="6"/>
  <c r="E34" i="6"/>
  <c r="E35" i="6"/>
  <c r="E36" i="6"/>
  <c r="E37" i="6"/>
  <c r="E38" i="6"/>
  <c r="E39" i="6"/>
  <c r="E40" i="6"/>
  <c r="E41" i="6"/>
  <c r="E42" i="6"/>
  <c r="E43" i="6"/>
  <c r="E44" i="6"/>
  <c r="E45" i="6"/>
  <c r="E46" i="6"/>
  <c r="H47" i="6"/>
  <c r="K47" i="6"/>
</calcChain>
</file>

<file path=xl/sharedStrings.xml><?xml version="1.0" encoding="utf-8"?>
<sst xmlns="http://schemas.openxmlformats.org/spreadsheetml/2006/main" count="905" uniqueCount="444">
  <si>
    <t xml:space="preserve">Jednostka zamawiająca:  </t>
  </si>
  <si>
    <t>Zestawienie całkowite</t>
  </si>
  <si>
    <t>LP</t>
  </si>
  <si>
    <t>Nazwa  oraz opis przedmiotu</t>
  </si>
  <si>
    <t>Numer katalogowy</t>
  </si>
  <si>
    <t>Producent</t>
  </si>
  <si>
    <t>Ilość zamawiana (op.)</t>
  </si>
  <si>
    <t>Wielkość opakowania</t>
  </si>
  <si>
    <t>Szacunkowa cena jednostkowa netto (za op.)</t>
  </si>
  <si>
    <t>Podatek VAT</t>
  </si>
  <si>
    <t>Filtry do preparatyki materiału biologicznego 40 um</t>
  </si>
  <si>
    <t xml:space="preserve">Probówki 50 ml sterylne </t>
  </si>
  <si>
    <t>Pipety 5 ml pakowane indywidualnie</t>
  </si>
  <si>
    <t>Pipety 10 ml pakowane indywidualnie</t>
  </si>
  <si>
    <t>Zapotrzebowanie dwuletnie na dostawę drobnych akcesoriów laboratoryjnych</t>
  </si>
  <si>
    <t>………………………………………………………..</t>
  </si>
  <si>
    <t>Data i podpis osoby upoważnionej</t>
  </si>
  <si>
    <t>Szacunkowa wartość całkowita netto                                [VxVII]</t>
  </si>
  <si>
    <t>Szacunkowa cena jednostkowa brutto (za op.)                            [VII+VAT]</t>
  </si>
  <si>
    <t>Szacunkowa wartość całkowita brutto                                                                                         [VxVII+VAT]</t>
  </si>
  <si>
    <t>I</t>
  </si>
  <si>
    <t>II</t>
  </si>
  <si>
    <t>III</t>
  </si>
  <si>
    <t>IV</t>
  </si>
  <si>
    <t>V</t>
  </si>
  <si>
    <t>VI</t>
  </si>
  <si>
    <t>VII</t>
  </si>
  <si>
    <t>VIII</t>
  </si>
  <si>
    <t>IX</t>
  </si>
  <si>
    <t>X</t>
  </si>
  <si>
    <t>XI</t>
  </si>
  <si>
    <t>Probówka typu Trucount</t>
  </si>
  <si>
    <t>Film adhezyjny, 60 Um, 100 szt.</t>
  </si>
  <si>
    <t>12</t>
  </si>
  <si>
    <t>Film do plytek PCR, gr.50 um, 100 szt.</t>
  </si>
  <si>
    <t>11</t>
  </si>
  <si>
    <t>10</t>
  </si>
  <si>
    <t>Końcówki o poj. 1000 ul,  niskoretencyjne,   z potrójnym  filtrem,sterylne w rakach, 960szt.</t>
  </si>
  <si>
    <t>9</t>
  </si>
  <si>
    <t>Końcówki  o poj. 200 ul,  niskoretencyjne,   z potrójnym  filtrem,sterylne w rakach, 960szt.</t>
  </si>
  <si>
    <t>8</t>
  </si>
  <si>
    <t>Końcówki o poj. 20 ul,  niskoretencyjne,   z potrójnym  filtrem,sterylne w rakach, 960szt.</t>
  </si>
  <si>
    <t>7</t>
  </si>
  <si>
    <t>Końcówki o poj. 1000 ul, przeźroczyste</t>
  </si>
  <si>
    <t>6</t>
  </si>
  <si>
    <t>Końcówki o poj. 0,1-10 ul,  niskoretencyjne,  z potrójnym  filtrem,sterylne w rakach, 960szt.</t>
  </si>
  <si>
    <t>5</t>
  </si>
  <si>
    <t>Końcówki o poj. 100ul, uniwersalne, sterylne, z filtrem, w rakach, 960szt.</t>
  </si>
  <si>
    <t>Końcówki o poj. 1000ul, niskoretencyjne, sterylne, z filtrem, w rakach, 1000szt.</t>
  </si>
  <si>
    <t>3</t>
  </si>
  <si>
    <t>Końcówki o poj. 200ul, sterylne z filtrem, w rakach, 960szt.</t>
  </si>
  <si>
    <t>2</t>
  </si>
  <si>
    <t>Końcówki o poj. 0,5-10ul, do pipet P-2, Ultramicro, sterylne z filtrem, w rakach, 960szt.</t>
  </si>
  <si>
    <t>płytki do aparatu do qPCR</t>
  </si>
  <si>
    <t>Mini Protean 3 system trzymania szybek</t>
  </si>
  <si>
    <t>folia adhezyjna, optycznie czysta do płytek do qPCR</t>
  </si>
  <si>
    <t>membrana PVDF do analiz western blot (0,2 nm) 26cmx3,3m</t>
  </si>
  <si>
    <t>Tipsy do pipety kompatybilne z Epp. 1-10ml żółte</t>
  </si>
  <si>
    <t>Strzykawki do minilaba 5ml kompatybilne z Eppendorf</t>
  </si>
  <si>
    <t>Strzykawki do minilaba 2,5ml kompatybilne z Eppendorf</t>
  </si>
  <si>
    <t>Strzykawki do minilaba 10ml kompatybilne z Eppendorf</t>
  </si>
  <si>
    <t>Strzykawki do minilaba 1,0ml kompatybilne z Eppendorf</t>
  </si>
  <si>
    <t>Strzykawki do minilaba 0,5ml kompatybilne z Eppendorf</t>
  </si>
  <si>
    <t>Strzykawki do minilaba 0,2ml kompatybilne z Eppendorf</t>
  </si>
  <si>
    <t>Strzykawki do minilaba 0,1ml kompatybilne z Eppendorf</t>
  </si>
  <si>
    <t>Statyw karuzelowy na 6 pipet</t>
  </si>
  <si>
    <t>Safe-Lock Tubes  1,5ml PCR  clean</t>
  </si>
  <si>
    <t>Research plus 3-Pack, opcja 1 (0,5-10μL/10-100μL/100-1000μL)</t>
  </si>
  <si>
    <t>probówki typu  2 ml</t>
  </si>
  <si>
    <t>Probówki PCR 0,2 ml</t>
  </si>
  <si>
    <t>Probówki LoBind 1,5 ml</t>
  </si>
  <si>
    <t>Probówki  1.5 mL PCR clean</t>
  </si>
  <si>
    <t>Probówki 2,0 ml, PCR clean</t>
  </si>
  <si>
    <t>Probówki 1,5 ml, PCR clean</t>
  </si>
  <si>
    <t>Probówki 0,5 ml, PCR clean</t>
  </si>
  <si>
    <t>Płytka twin.tec PCR 96, osłonięta, 25 sztuk</t>
  </si>
  <si>
    <t xml:space="preserve">pipety jednokanałowe z regulowana objetością </t>
  </si>
  <si>
    <t>Pipeta automatyczna  jednokanałowa, zmiennoobjętościowa w zakresie 0-20 µl, wraz z autoklawowalnym pudełkiem końcówek</t>
  </si>
  <si>
    <t>Pipeta automatyczna  jednokanałowa, zmiennoobjętościowa w zakresie 20-200 µl, wraz z autoklawowalnym pudełkiem końcówek</t>
  </si>
  <si>
    <t>Pipeta automatyczna  jednokanałowa, zmiennoobjętościowa w zakresie 10-100 µl, wraz z autoklawowalnym pudełkiem końcówek</t>
  </si>
  <si>
    <t xml:space="preserve">Pipeta automatyczna  jednokanałowa, zmiennoobjętościowa w zakresie 100-1000 µl, wraz z autoklawowalnym pudełkiem końcówek </t>
  </si>
  <si>
    <t>Pipeta automatyczna  jednokanałowa, zmiennoobjętościowa w zakresie 0,5-10 µl, wraz z autoklawowalnym pudełkiem końcówek</t>
  </si>
  <si>
    <t>120x8</t>
  </si>
  <si>
    <t>PCR-tube / 0,2 ml, PCR clean, 960 szt. (120x8)</t>
  </si>
  <si>
    <t>PCR-tube / 0,2 ml, PCR clean, 1000 szt.</t>
  </si>
  <si>
    <t>10x 12</t>
  </si>
  <si>
    <t>Paski przykrywek, Cap strips wypukłe 10 x 12 szt.</t>
  </si>
  <si>
    <t>Paski probówek PCR –tube 0,2 ml, PCR clean, 960 szt. (120x 8 szt.)</t>
  </si>
  <si>
    <t>Ładowarka karuzelowa do pipety Xplorer plus</t>
  </si>
  <si>
    <t>kriopudełka kartonowe +wkład</t>
  </si>
  <si>
    <t xml:space="preserve">Końcówki z filtrem 0,5-20 ul </t>
  </si>
  <si>
    <t>Końcówki z filtrem 0,1-10 ul S</t>
  </si>
  <si>
    <t>Końcówki z filtrem 0,1-10 ul M</t>
  </si>
  <si>
    <t>końcówki Reloads 50-1000 μL PCR-clean, 10 tacek po</t>
  </si>
  <si>
    <t>końcówki Reloads 2-200 μL PCR-clean, 10 tacek po 96</t>
  </si>
  <si>
    <t>końcówki Reloads 0,1-20 μL PCR-clean, 10 tacek po 96</t>
  </si>
  <si>
    <t>końcówki Reloads 0,1-10 μL PCR-clean,10 tacek po 96</t>
  </si>
  <si>
    <t>końcówki Dualfilter 50-1000 µl, 10x96 szt. w pudełkach</t>
  </si>
  <si>
    <t>końcówki Dualfilter 2-200 µl, 10x96 szt. w pudełkach</t>
  </si>
  <si>
    <t>końcówki Dualfilter 2-100 µl, 10x96 szt. w pudełkach</t>
  </si>
  <si>
    <t>Końcówki do pipet, 2x500 szt. 0,1-20 µl</t>
  </si>
  <si>
    <t>Końcówki do pipet Standard, 5x100 szt. 100- 5000 µl</t>
  </si>
  <si>
    <t>Końcówki do pipet Standard, 2x500 szt. 50 -1000 µl</t>
  </si>
  <si>
    <t>Końcówki do pipet Standard, 2x500 szt. 2 -200 µl</t>
  </si>
  <si>
    <t>końcówki 0,1-10 ul</t>
  </si>
  <si>
    <t xml:space="preserve">Kocówki bez filtra 2-200 ul </t>
  </si>
  <si>
    <t xml:space="preserve">Kocówki bez filtra 0,1-20 ul </t>
  </si>
  <si>
    <t>Kocówki bez filtra 0,1-10 ul S</t>
  </si>
  <si>
    <t>Folia samoprzylepna, 100 szt.</t>
  </si>
  <si>
    <t>Folia aluminiwa samoprzylepna, 100 szt.</t>
  </si>
  <si>
    <t>końcówki kompatybilne z systemem Motion Reload 50 µl</t>
  </si>
  <si>
    <t xml:space="preserve"> pipeta 8-kanałowa, zmiennoobjętościowa w zakresie 0.5-10 ul</t>
  </si>
  <si>
    <t>Pipeta automatyczna , 8-kanałowa, zmiennoobjętościowa w zakresie 10-100uL</t>
  </si>
  <si>
    <t>Pipeta automatyczna , 8-kanałowa, zmiennoobjętościowa w zakresie 0,5-10uL</t>
  </si>
  <si>
    <t>op. 100 szt.</t>
  </si>
  <si>
    <t>Cell Culture Plate, 96-well, TC-treated</t>
  </si>
  <si>
    <t>Cell Culture Flask T-25, TC treated, with filter cap</t>
  </si>
  <si>
    <t>10 x 12</t>
  </si>
  <si>
    <t>cap strips wypukłe, 10 x 12</t>
  </si>
  <si>
    <t>Igły do pozyskiwania szpiku kostnego (do punkcji)</t>
  </si>
  <si>
    <t>Strzykawki   0,3ml G30x8mm</t>
  </si>
  <si>
    <t>Ostrza chirurgiczne, rozmiar 25</t>
  </si>
  <si>
    <t>Ostrza chirurgiczne, rozmiar 24</t>
  </si>
  <si>
    <t>Strzykawki jednorazowe: 20 ml</t>
  </si>
  <si>
    <t>Strzykawki jednorazowe: 2 ml</t>
  </si>
  <si>
    <t>Strzykawki jednorazowe: 1ml – insulinówki 0,45x13</t>
  </si>
  <si>
    <t>Strzykawki jednorazowe: 10 ml</t>
  </si>
  <si>
    <t>Strzykawka 5 ml</t>
  </si>
  <si>
    <t>Igły jednorazowe typu Luer 1,2x 40 18Gx 1/2</t>
  </si>
  <si>
    <t xml:space="preserve">Igły jednorazowe typu Luer 0,8x 40 </t>
  </si>
  <si>
    <t>Igły jednorazowe typu Luer 0,7x 30</t>
  </si>
  <si>
    <t>Igła 20Gx11/2 do Monovette 0.9</t>
  </si>
  <si>
    <t>Igły do nakłuć mostka, rozm. 16GT x 30-35mmm</t>
  </si>
  <si>
    <t>razem</t>
  </si>
  <si>
    <t>5kg</t>
  </si>
  <si>
    <t>Wata celulozowa higieniczna w arkuszach, 100% celuloza bielona 60cm x 40cm a 5kg</t>
  </si>
  <si>
    <t>ubranie jednorazowe  bluza i spodnie  męskie chirurgiczne z krótkim rękawem  o gramaturze 45g/m, dostępne w 3 kolorach: zielony, niebieki, fioletowy, rozmiar XL</t>
  </si>
  <si>
    <t>ubranie jednorazowe  bluza i spodnie męskie chirurgiczne z krótkim rękawem  o gramaturze 45g/m, dostępne w 3 kolorach: zielony, niebieki, fioletowy, rozmiar M</t>
  </si>
  <si>
    <r>
      <rPr>
        <sz val="8"/>
        <rFont val="Calibri"/>
        <family val="2"/>
        <charset val="238"/>
        <scheme val="minor"/>
      </rPr>
      <t>Płyn do mycia szkła laboratoryjnego,</t>
    </r>
    <r>
      <rPr>
        <b/>
        <sz val="8"/>
        <rFont val="Calibri"/>
        <family val="2"/>
        <charset val="238"/>
        <scheme val="minor"/>
      </rPr>
      <t xml:space="preserve"> </t>
    </r>
    <r>
      <rPr>
        <sz val="8"/>
        <rFont val="Calibri"/>
        <family val="2"/>
        <charset val="238"/>
        <scheme val="minor"/>
      </rPr>
      <t xml:space="preserve">w pracowniach diagnostycznych oraz laboratoriach chemicznych i biochemicznych. łatwo wypukiwany z powierzchni szkła i tworzyw sztucznych, nie wpływa na przebieg reakcji biochemicznych, enzymatycznych oraz oznaczeń analitycznych, nie pozostawiający po sobie zacieków oraz zmętnień. </t>
    </r>
  </si>
  <si>
    <t>szew niewchłanialny  jednowłókninowy poliamidowy, o długości nici 75cm z igłą tnąca trójkątną atraumatyczną 3/8 koła grubość igły 24mm</t>
  </si>
  <si>
    <t xml:space="preserve">szew syntetyczny powlkeany pleciony wchłanialny 3/0 wykonane z kwasu poligikolowego 1/2 koła chirurgiczny </t>
  </si>
  <si>
    <t>Preparat do dezynfekcji higienicznej rąk i dezynfekcji skóry przed procedurami naruszającymi ciągłość skóry, gotowy do użycia rozwór (diglukonianu) chlorheksydyny w alkoholu etylowym, działanie bakteriobójcze, prątkobójcze, drożdżobójcze, działanie na wirusy osłonione (łącznie z HBV, HCV, HIV) w 30 s, do natychmiastowej jak i przedłużonej antyseptyki skóry, zawiera glicerynę, różnorodność opakowań: od 100 ml do 1 l, w tym ze spryskiwaczem lub bez, przetestowany zgodnie z EN i DGHM/RKI, zawiera alkohol i substancje kationowe, 
możliwość dezynfekcji skóry bogatej w gruczoły łojowe w maksymalnym czasie 5 min. zminimalizowane ryzyko podrażnienia skóry dzięki zawartości gliceryny, dobra tolerancja przez skórę, rekomendacje zewnętrznych instytucji do miejsca wkłucia naczyniowego, zapobiegania zakażeniom odcewnikowym, zapewnia bezpieczeństwo pacjentów dzięki zminimalizowanemu ryzyku zakażenia odcewnikowego przy zastosowaniu tego produktu, komplementarny z produktem do miejscowej dezynfekcji zewnętrznych części cewników,pojemność  500 ml</t>
  </si>
  <si>
    <t>Preparat tlenowy z aktywatorem do mycia i dezynfekcji narzędzi chirurgicznych i endoskopów oparty o nadwęglan sodu. Niepylący. Bez: aldehydów, chloru, fenoli, benzenu i pochodnych benzenu, alkoholi, czwartorzędowych związków amonowych (QAV) i ich pochodnych. Przygotowanie roztworu roboczego poprzez dodanie preparatu do zimnej wody wodociągowej. Spektrum: B, Tbc, F, V, S. Czas działania: B, Tbc, F,V (w tym HCV, Rota, Adeno, Polio) – do 30 min., B, Tbc, F, V, S do 6 godz. Wymagana pozytywna opinia firmy Olympus Optical oraz pozytywna opinia kliniczna do dezynfekcji inkubatorów.pojemność  2kg</t>
  </si>
  <si>
    <t>Przylepiec na tkaninie obustronnie ząbkowane brzegi 2,5 x 5m z nakładką</t>
  </si>
  <si>
    <t xml:space="preserve">podkład papierowy na kozetkę w rolce 50 cm /50m  </t>
  </si>
  <si>
    <t>SERWETA STOMATOLOGICZNA CLASSIC 33x48</t>
  </si>
  <si>
    <t>Preparat  alkoholowy zawierający amfotenzydy, przeznaczony do szybkiej dezynfekcji małych powierzchni i miejsc trudno dostępnych, gotowy do użycia. Nie zawierający aldehydów, QAV i pochodnych biguanidyny. Zawierający min. 3 subst. aktywne. Wymagana pozytywna opinia kliniczna IMiDz (lub instytutu równoważnego) do stosowania na oddziałach pediatrycznych B, F, V (HIV, HBV, HCV, Rota, Vakzinia, BVDV) – do 1 minut,
B (włącznie z MRSA i Tbc - M.tuberculosis), F, V (HIV, HBV, HCV, Rota, Vakzinia, BVDV, Adeno) – do 5 minut.
B (włącznie z MRSA i Tbc - M.tuberculosis), F, V (HIV, HBV, HCV, Rota, Vakzinia, BVDV, Adeno, Papova, SV40) – do 10 minut. wysycha bez pozostałości, Pozytywna opinia IMiDz,  Preparat gotowy do użytku ,Krótki czas działania, Przeznaczony do wszystkich powierzchni zmywalnych odpornych na alkohole pojemność 1l</t>
  </si>
  <si>
    <t xml:space="preserve">PRZYLEPIEC TKANINOWY 5cm x 5m NA KLEJU AKRYLOWYM BIAŁY Z ZĄBKOWANYM RANTEM POZWALAJĄCY NA ŁATWE ODRYWANIE .Wielkość opakowania od 5 - 8 szt. </t>
  </si>
  <si>
    <t>PRZYLEPIEC WŁÓKNINOWY 2,5cm x 5,m NA KLEJU AKRYLOWYM BIAŁY Z ZĄBKOWANYM RANTEM POZWALAJĄCY NA ŁATWE ODRYWANIE</t>
  </si>
  <si>
    <t>Opaska elastyczna 8cm x 4m opaska w opakowaniu foliowym, każdy rozmiar oznaczony innym kolorem na opakowaniu</t>
  </si>
  <si>
    <t>Opaska elastyczna 12cm x 4m opaska w opakowaniu foliowym, każdy rozmiar oznaczony innym kolorem na opakowaniu</t>
  </si>
  <si>
    <t>Opaska elastyczna 10cm x 4m opaska w opakowaniu foliowym, każdy rozmiar oznaczony innym kolorem na opakowaniu</t>
  </si>
  <si>
    <t>Opaska dziana 5cm x 4m opaska w opakowaniu foliowym, każdy rozmiar oznaczony innym kolorem na opakowaniu</t>
  </si>
  <si>
    <t>Opaska dziana 15cm x 4m opaska w opakowaniu foliowym, każdy rozmiar oznaczony innym kolorem na opakowaniu</t>
  </si>
  <si>
    <t>Opaska dziana 10cm x 4m opaska w opakowaniu foliowym, każdy rozmiar oznaczony innym kolorem na opakowaniu</t>
  </si>
  <si>
    <t>1l</t>
  </si>
  <si>
    <t>Nakłuwacz jednorazowy bezpieczny do uzyskiwania próbek krwi kapilarnej 21G 2,4 OP.200 SZT.</t>
  </si>
  <si>
    <t>kompresy gazowe 17 nitkowe 8 warstwowe niejałowe pakowane po 100szt. Torebka papierowa  7,5cm x 7,5cm wykrój z którego jest zrobiony kompres min. 12x19cm</t>
  </si>
  <si>
    <t>Maski medyczne trójwarstwowe z gumkami (op. 50szt.)</t>
  </si>
  <si>
    <t>Maseczki jednorazowe do ćwiczeń na fantomie typ Mankin face shields 50 szt w rolce</t>
  </si>
  <si>
    <t>Maseczki chirurgiczne NIEBIESKA Z TROKAMI NIEJAŁOWA a'50 3WARSTW.</t>
  </si>
  <si>
    <t>kompresy z gazy niejałowe 17-nitkowe, 12- warstwowe, 7cm x 7cm,  500szt.</t>
  </si>
  <si>
    <t>kompresy z gazy niejałowe 17 nitkowe 8 warstwowe 5x5 cm pakowane w torebki papierowe po 100szt</t>
  </si>
  <si>
    <r>
      <t>Kompresy z gazy</t>
    </r>
    <r>
      <rPr>
        <sz val="8"/>
        <color rgb="FFFF0000"/>
        <rFont val="Calibri"/>
        <family val="2"/>
        <charset val="238"/>
        <scheme val="minor"/>
      </rPr>
      <t xml:space="preserve"> </t>
    </r>
    <r>
      <rPr>
        <sz val="8"/>
        <rFont val="Calibri"/>
        <family val="2"/>
        <charset val="238"/>
        <scheme val="minor"/>
      </rPr>
      <t>17-nitkowe. 8-warstwowe jałowe 7,5x7,5cm pakowane po5 szt. W opakowaniu typu blister</t>
    </r>
  </si>
  <si>
    <t>Jednorazowe prześcieradło celulozowe  białe perforowane 50cm x 80 m dł</t>
  </si>
  <si>
    <t>5l</t>
  </si>
  <si>
    <t>Preparat  alkoholowy zawierający amfotenzydy, przeznaczony do szybkiej dezynfekcji małych powierzchni i miejsc trudno dostępnych, gotowy do użycia. Nie zawierający aldehydów, QAV i pochodnych biguanidyny. Zawierający min. 3 subst. aktywne. Wymagana pozytywna opinia kliniczna IMiDz (lub instytutu równoważnego) do stosowania na oddziałach pediatrycznych B, F, V (HIV, HBV, HCV, Rota, Vakzinia, BVDV) – do 1 minut,
B (włącznie z MRSA i Tbc - M.tuberculosis), F, V (HIV, HBV, HCV, Rota, Vakzinia, BVDV, Adeno) – do 5 minut.
B (włącznie z MRSA i Tbc - M.tuberculosis), F, V (HIV, HBV, HCV, Rota, Vakzinia, BVDV, Adeno, Papova, SV40) – do 10 minut. wysycha bez pozostałości, Pozytywna opinia IMiDz,  Preparat gotowy do użytku ,Krótki czas działania, Przeznaczony do wszystkich powierzchni zmywalnych odpornych na alkohole.
 pojemność 5l</t>
  </si>
  <si>
    <t>650ml</t>
  </si>
  <si>
    <t>Preparat  alkoholowy zawierający amfotenzydy, przeznaczony do szybkiej dezynfekcji małych powierzchni i miejsc trudno dostępnych, gotowy do użycia. Nie zawierający aldehydów, QAV i pochodnych biguanidyny. Zawierający min. 3 subst. aktywne. Wymagana pozytywna opinia kliniczna IMiDz (lub instytutu równoważnego) do stosowania na oddziałach pediatrycznych B, F, V (HIV, HBV, HCV, Rota, Vakzinia, BVDV) – do 1 minut,
B (włącznie z MRSA i Tbc - M.tuberculosis), F, V (HIV, HBV, HCV, Rota, Vakzinia, BVDV, Adeno) – do 5 minut.
B (włącznie z MRSA i Tbc - M.tuberculosis), F, V (HIV, HBV, HCV, Rota, Vakzinia, BVDV, Adeno, Papova, SV40) – do 10 minut. wysycha bez pozostałości, Pozytywna opinia IMiDz,  Preparat gotowy do użytku ,Krótki czas działania, Przeznaczony do wszystkich powierzchni zmywalnych odpornych na alkohole. pojemność 650 ml</t>
  </si>
  <si>
    <t>2l</t>
  </si>
  <si>
    <t xml:space="preserve">Preparat w koncentracie do mycia i dezynfekcji instrumentarium medycznego z metalu, także niklowanych i aluminiowych, tworzyw sztucznych, szkła itp, endoskopów. Bez: aldehydów, chloru, fenoli, pochodnych benzenu, alkoholi, czwartorzędowych związków amonowych (QAV), aktywnego tlenu. Oparty na substancji nielotnej glukoprotaminie; Zawierający inhibitory korozji. Przygotowanie roztworu roboczego poprzez dodanie preparatu do wody o temp. nie przekraczającej temperatury pokojowej.
Spektrum: B, F, Tbc, wirusy: HIV, HBV, Adeno, Papova, Vaccinia w czasie 1 godz.
Możliwość stosowania w myjkach ultradźwiękowych. Wymagana pozytywna opinia firmy Olympus Optical
</t>
  </si>
  <si>
    <t>500ml</t>
  </si>
  <si>
    <t>czepek harmonijka clip biały / niebieski</t>
  </si>
  <si>
    <t xml:space="preserve">chusta trójkątna bawełniana </t>
  </si>
  <si>
    <t>Bezaldehydowy, alkoholowy gotowy do użycia produkt na bazie etanolu i  substancji pomocniczych nie klasyfikowanych jako stwarzające zagrożenie bądź o zawartości poniżej progu klasyfikacyjnego przeznaczony do szybkiej dezynfekcji miejsc trudnodostępnych i małych powierzchni, opakowanie 1l</t>
  </si>
  <si>
    <r>
      <t xml:space="preserve"> </t>
    </r>
    <r>
      <rPr>
        <sz val="8"/>
        <rFont val="Calibri"/>
        <family val="2"/>
        <charset val="238"/>
        <scheme val="minor"/>
      </rPr>
      <t>Gotowy do użycia preparat na bazie alkoholi  32,5 g propan-1-ol, 18 g etanol, 0,1 g glutaraldehyd. Szerokie spektrum biobójcze: 1 minuta: bakteriobójczy, prątkobójczy, grzybobójczy, wirusobójczy (HIV, HBV, HCV, Adenowirus, Norowirus, Vacciniawirus,
Poliomawirus); 30 minut: bakteriobójczy, prątkobójczy, grzybobójczy, wirusobójczy (HIV, HBV, HCV, Adenowirus, Norowirus, Vacciniawirus,
Poliomawirus, Poliowirus) nie pozostawia żadnych śladów. opakowanie 1l</t>
    </r>
  </si>
  <si>
    <t>RAZEM</t>
  </si>
  <si>
    <t>Kolumny z wypałnieniem ferromagnetycznym, sterylnie pakowane, do pozytywnej separacji i deplecji komórek wyznakowanych przeciwciałami skoniugowanymi z paramagnetycznymi nanocząsteczkami. Kolumny o pojemności 1x10^7 magnetycznie znakowanych komórek z próbki zawierającej 2x10^8 komórek</t>
  </si>
  <si>
    <t>kolumny z wypałnieniem ferromagnetycznym, sterylnie pakowane, do pozytywnej separacji i deplecji komórek wyznakowanych przeciwciałami skoniugowanymi z paramagnetycznymi nanocząsteczkami. Kolumny o pojemności 1x10^8 magnetycznie znakowanych komórek z próbki zawierającej 2x10^9 komórek</t>
  </si>
  <si>
    <t>Zakręcane naczynka do moczu poj. 125 Ml op. 500 szt.</t>
  </si>
  <si>
    <t>wymazówki typu TRANS</t>
  </si>
  <si>
    <t>Wymazówki jałowe w prob.transport.z aluminiową bagietką i wiskozowym wacikiem 155/12 mm 100 szt.w opak.</t>
  </si>
  <si>
    <t xml:space="preserve"> Płyn do mycia szkła laboratoryjnego biodegradalny,  Bezpieczny dla skóry 1 l</t>
  </si>
  <si>
    <t>Szczotka do probówek miękkie włosie, zakończene pędzelkiem</t>
  </si>
  <si>
    <t>Szczotka do lejków</t>
  </si>
  <si>
    <t>Szpatułki plastikowe laryngologiczne sterylne do pobierania wymazów</t>
  </si>
  <si>
    <t>Statyw na probówki typu eppend.100szt. składany</t>
  </si>
  <si>
    <t>Statyw do probówek średnica 16mm na 60 prob składany</t>
  </si>
  <si>
    <t>statyw do probówek małych</t>
  </si>
  <si>
    <t>statyw do probówek dużych</t>
  </si>
  <si>
    <t>statyw do pipet automatycznych</t>
  </si>
  <si>
    <t>Sączki jakościowe średnie 18.5</t>
  </si>
  <si>
    <t>Sączki jakościowe średnie 12.5</t>
  </si>
  <si>
    <t>Rękaw foliowo-papierowy do sterylizacji, 15 x 200 m</t>
  </si>
  <si>
    <t>Rękaw foliowo-papierowy do sterylizacji 20 x 200 m</t>
  </si>
  <si>
    <t>Pudełka styropianowe na 100 probówek 1,5/2,0 ml</t>
  </si>
  <si>
    <t>Pudełka plastikowe na 100 preparatów</t>
  </si>
  <si>
    <t>Pudełka plastikowe na 50 preparatów</t>
  </si>
  <si>
    <t xml:space="preserve">Pudełka do mrożenia -80ºC </t>
  </si>
  <si>
    <t>Probówki z PP 3ml</t>
  </si>
  <si>
    <t xml:space="preserve">Probówki typu Eppendorf (2,0 ml) </t>
  </si>
  <si>
    <t xml:space="preserve">Probówki typu Eppendorf (0,5 ml) </t>
  </si>
  <si>
    <t>probówki pp o poj. 7,5 ml stożkowe</t>
  </si>
  <si>
    <t>probówki pp o poj. 11 ml z korkiem</t>
  </si>
  <si>
    <t>Probówki typ Falcon 50 ml niesterylne</t>
  </si>
  <si>
    <t>Probówki typ Eppendorf o poj. 1,5 ml</t>
  </si>
  <si>
    <t>Probówki do pobierania krwi EDTA-K3  4 ml, pakowane po 100 szt. (system próżniowy)</t>
  </si>
  <si>
    <t>Probówki 9 ml K3 EDTA</t>
  </si>
  <si>
    <t>Probówki 7ml stożkowe z korkiem</t>
  </si>
  <si>
    <t>Probówki 15 ml zakręcane</t>
  </si>
  <si>
    <t>Probówki 15 ml  st/pcs 50x10  sterylne typu FALCON</t>
  </si>
  <si>
    <t>Probówka 7 ml PP okrągłod. b/kork</t>
  </si>
  <si>
    <t>Pojemniki-kałówki op. 50 szt</t>
  </si>
  <si>
    <t>Pojemniki sterylne na mocz 125 ml</t>
  </si>
  <si>
    <t>Pojemniki na odpady medyczne 2l</t>
  </si>
  <si>
    <t>Pojemniki na odpady medyczne  1l</t>
  </si>
  <si>
    <t>Pojemniki do moczu 125 ml jednorazowe</t>
  </si>
  <si>
    <t xml:space="preserve">Płyta do oznaczania grup krwi 6 wgłębień </t>
  </si>
  <si>
    <t>pipety Pasteura 1 ml</t>
  </si>
  <si>
    <t>Pipety automatyczne o stałej objętości 50ul)</t>
  </si>
  <si>
    <t>Pipety automatyczne o stałej objętości (500ul)</t>
  </si>
  <si>
    <t>Pipety automatyczne o stałej objętości (20ul)</t>
  </si>
  <si>
    <t>Pipety automatyczne o stałej objętości (200ul)</t>
  </si>
  <si>
    <t>Pipety automatyczne o stałej objętości (10ul)</t>
  </si>
  <si>
    <t>Pipety automatyczne o stałej objętości (100ul)</t>
  </si>
  <si>
    <t>Pipety automatyczne o stałej objętości (1000ul)</t>
  </si>
  <si>
    <t>pipeta Pasteura, poj. 2 ml</t>
  </si>
  <si>
    <t>paski wskażnikowe pH  paski pH-Fix 1-14 ; 4 polowe</t>
  </si>
  <si>
    <t xml:space="preserve">Paski wskaźnik.pH 0-14 </t>
  </si>
  <si>
    <t>Parafilm 50mm x 75 m</t>
  </si>
  <si>
    <t>Parafilm 100 mm x 38 m</t>
  </si>
  <si>
    <t>Pałeczki z podłożem transportowym typu AMIES</t>
  </si>
  <si>
    <t>Nakrętki z uszczelkami silikon/teflon 9mm op. 100 szt.</t>
  </si>
  <si>
    <t>Nakrętki na butelkę średnica 18mm</t>
  </si>
  <si>
    <t>Naczynka 20-CV op/125</t>
  </si>
  <si>
    <t>Naczynka 1.5ml op. 100 szt.   Standardowe fiolki z wywiniętym brzegiem - 1,5 ml</t>
  </si>
  <si>
    <t xml:space="preserve">mieszadełko cylindr. POLYGON PTFE 07 x 20 </t>
  </si>
  <si>
    <t>kuweta laboratoryjna 450x350x 75 mm duża</t>
  </si>
  <si>
    <t>korek gumowy czerwony</t>
  </si>
  <si>
    <t xml:space="preserve">korki do probówek fi 12 mm </t>
  </si>
  <si>
    <t>Korki do probówek 3ml stożkowe gumowe do otworu fi 6-9 mm</t>
  </si>
  <si>
    <t>Końcówki  o poj. 1000 ul</t>
  </si>
  <si>
    <t>Końcówki  200 ul - reload (10x96)</t>
  </si>
  <si>
    <t xml:space="preserve">Końcówki  200 ul </t>
  </si>
  <si>
    <t>Końcówki  1000 ul-Reload (6x96)</t>
  </si>
  <si>
    <t>Końcówki do pipet automatycznych o poj. 1000 ul</t>
  </si>
  <si>
    <t>Końcówki do pipet automatycznych o poj. 10 ul</t>
  </si>
  <si>
    <t>Końówki typu eppendorf Białe 10µl</t>
  </si>
  <si>
    <t>Końcówki typu eppendorf nieb. 1 ml</t>
  </si>
  <si>
    <t>końcówki 1-200  µl z filtrem</t>
  </si>
  <si>
    <t xml:space="preserve">końcówki 1-200  µl </t>
  </si>
  <si>
    <t>końcówki 100-1000  µl z filtrem</t>
  </si>
  <si>
    <t>Końcówki  białe 5000 ul</t>
  </si>
  <si>
    <t xml:space="preserve">Komora Thoma </t>
  </si>
  <si>
    <t>Głaszczki typ L po 5 szt. w opakowaniu</t>
  </si>
  <si>
    <t>Folia aluminiowa 50m cienka</t>
  </si>
  <si>
    <t>Folia aluminiowa, super mocna, 150x450x0,020 mm</t>
  </si>
  <si>
    <t>Filtr membranowy MCE 0,45 um fi 47mm op.=100szt.</t>
  </si>
  <si>
    <t>probówka typu FALCON 50ml op=50szt stożk.-wirówek</t>
  </si>
  <si>
    <t>probówka typu FALCON 15ml op=50szt stożk. Wirówek</t>
  </si>
  <si>
    <t>Ezy jednorazowe plastikowe sterylinie pakowane 1 µL( pak20 szt)</t>
  </si>
  <si>
    <t>Butelki z LDPE w.sz.z nakrętką 1 l</t>
  </si>
  <si>
    <t xml:space="preserve">Butelki z LDPE w.sz.z nakrętką 500 ml </t>
  </si>
  <si>
    <t>Butelki z LDPE w.sz.z nakrętką 20ml gl14</t>
  </si>
  <si>
    <t>butelka apteczna FI18 pojemność 20 ml z nakrętką</t>
  </si>
  <si>
    <t>butelka apteczna FI18 pojemność 10 ml z nakrętką</t>
  </si>
  <si>
    <t>buteleczki 0,3ml Crimp top Vial (clear) with insert 12x32 mm op. 100</t>
  </si>
  <si>
    <t>butelka z niebieską zakrętką 100ml</t>
  </si>
  <si>
    <t>Kriopudełko kartonowe (100-miejsc., laminowany wodoodporny karton)</t>
  </si>
  <si>
    <t>Pudełko kartonowe 100 miejscowe, wymiary 133 x 133 x 45 mm</t>
  </si>
  <si>
    <t>Rękawiczki nitrylowe bezpudrowe z kolagenem różne rozmiary</t>
  </si>
  <si>
    <t>Rękawice winylowe diag.bezpudrowe</t>
  </si>
  <si>
    <t>Rękawice lateks.diagn.bezpudrowe różne rozmiary</t>
  </si>
  <si>
    <t>Rękawiczki pudrowane lateksowe różne rozmiary</t>
  </si>
  <si>
    <t>Rękawice nitrylowe, bezpudrowe różne rozmiary</t>
  </si>
  <si>
    <t xml:space="preserve">LightCycler® kapilara (20 μl) </t>
  </si>
  <si>
    <t>AVL LI+ elektroda</t>
  </si>
  <si>
    <t>AVL NA+ elektroda</t>
  </si>
  <si>
    <t>LightCycler® 480 Multiwell Plate 96 +sealing foil</t>
  </si>
  <si>
    <t>Multiplate Test Cells (6x10)</t>
  </si>
  <si>
    <t xml:space="preserve">probówki 5 mL koag. cytrynian 3,2% </t>
  </si>
  <si>
    <t>probówki 4.9 mL surowica</t>
  </si>
  <si>
    <t>probówki 4 mL EDTA</t>
  </si>
  <si>
    <t xml:space="preserve">probówki z EDTA, 4,9 ml </t>
  </si>
  <si>
    <t xml:space="preserve">Probówki 50ml </t>
  </si>
  <si>
    <t>Probówki typu falcon niesterylne, zakręcane, 50ml</t>
  </si>
  <si>
    <t>Probówki typu falcon niesterylne, zakręcane, 15ml</t>
  </si>
  <si>
    <t>Probówki typu Eppendorf 1,5 mL</t>
  </si>
  <si>
    <t>Probówki typu Eppendorf 0,5 mL</t>
  </si>
  <si>
    <t xml:space="preserve">Probówki typu Eppendorf 0,2 mL, </t>
  </si>
  <si>
    <t>Probówki   7,5 ml EDTA</t>
  </si>
  <si>
    <t>Probówki O-ring sterylne 1,5 ml</t>
  </si>
  <si>
    <t xml:space="preserve">probówki na skrzep, 4,9 ml </t>
  </si>
  <si>
    <t>Probówki Monovette 7,5 ml z przyspieszaczem wykrzepnięcia</t>
  </si>
  <si>
    <t>Probówki do pobierania krwi S-Monovette 7,5mL z EDTA</t>
  </si>
  <si>
    <t xml:space="preserve">Probówki do pobierania krwi S-Monovette 2,7mL z EDTA </t>
  </si>
  <si>
    <t>Probówki 2mL, z okrągłym dnem, typu Ependorf,</t>
  </si>
  <si>
    <t>Probówki 15 ml  st/pcs 50x10 sterylne</t>
  </si>
  <si>
    <t>pojemniki plastikowe 2ml 10x10 do mrożenia</t>
  </si>
  <si>
    <t xml:space="preserve">Płytki hodowlane 6-dołkowe  </t>
  </si>
  <si>
    <t>Płytki hodowlane 24-dołkowe</t>
  </si>
  <si>
    <t>Płytka Petriego Ø 92 mm, wys. 16 mm, z wentylacją</t>
  </si>
  <si>
    <t>Pipety Pasteur’a 3,5 ml</t>
  </si>
  <si>
    <t>Pipety Pasteur’a 3,5 ml o szerokim ujściu</t>
  </si>
  <si>
    <t>Pipety 25 ml pakowane indywidualnie</t>
  </si>
  <si>
    <t>Pipetki Pasteura 6 ml, niesterylne</t>
  </si>
  <si>
    <t>Pipeta jednomiarowa 3,5 ml sterylna</t>
  </si>
  <si>
    <t>Pipeta jednomiarowa 3,5 ml</t>
  </si>
  <si>
    <t>Naczyńka reakcyjne 2,0ml PP z korkiem z uszczelką, sterylne</t>
  </si>
  <si>
    <t>Naczynka hodowlane 75 cm2 sterylne z filtrem,apyrogenne, niecytotoksyczne, wolne od DNazy/ Rnazy i DNA</t>
  </si>
  <si>
    <t xml:space="preserve">Naczynka hodowlane 25 cm2 sterylne z filtrem, apyrogenne, niecytotoksyczne , wolne od DNazy/RNazy i DNA </t>
  </si>
  <si>
    <t xml:space="preserve">naczynie reakcyjne 0,5 ml płaskodenne do bankowania DNA, z wieczkiem sterylne </t>
  </si>
  <si>
    <t>Kuwety  PS 10x4mm</t>
  </si>
  <si>
    <t>Końcówki z filtrem 100 ul</t>
  </si>
  <si>
    <t>końcówki do pipet z filtrem 2-200μL</t>
  </si>
  <si>
    <t>końcówki do pipet z filtrem 100-1000μL</t>
  </si>
  <si>
    <r>
      <t xml:space="preserve">końcówki do pipet niebieskie 1000 </t>
    </r>
    <r>
      <rPr>
        <sz val="9"/>
        <color indexed="8"/>
        <rFont val="Arial"/>
        <family val="2"/>
        <charset val="238"/>
      </rPr>
      <t>µl</t>
    </r>
  </si>
  <si>
    <t>Końcówki 200 ul</t>
  </si>
  <si>
    <t>Końcówki 20ul</t>
  </si>
  <si>
    <t>igły  21 Gx1/2 0,08</t>
  </si>
  <si>
    <t>folia transparentna do PCR i RT-PCR, 50μm grubości z poliolefiny, z zakończeniem ułatwiającym usuwanie z płytki</t>
  </si>
  <si>
    <t>probówki 4,5 ml surowica, sterylne</t>
  </si>
  <si>
    <t>Szkiełka nakrywkowe do komór hematologicznych 20x26x0,4mm</t>
  </si>
  <si>
    <t>KOPLINKI pionowe</t>
  </si>
  <si>
    <t>Szkiełka nakrywkowe 22x22mm</t>
  </si>
  <si>
    <t>Szkiełka nakrywkowe 24x60mm</t>
  </si>
  <si>
    <t>Szkiełka podstawowe cięte</t>
  </si>
  <si>
    <t>Szkiełka podstawowe z polem do opisu</t>
  </si>
  <si>
    <t>szkiełka superfrost z polem do opisu</t>
  </si>
  <si>
    <t>Szkiełka podstawowe z rantem matowym</t>
  </si>
  <si>
    <t>Szkiełka podstawowe POLYSINE (72szt.)</t>
  </si>
  <si>
    <t xml:space="preserve">Szkiełka podstawowe do rozmazów, krawędzie szlifowane pod kątem 45°, ścięte rogi </t>
  </si>
  <si>
    <t>Szkiełka podstawowe 1 mm</t>
  </si>
  <si>
    <t>Szkiełka nakrywkowe 24 x 60 mm</t>
  </si>
  <si>
    <t>Szkiełka nakrywkowe 24 x 50 mm</t>
  </si>
  <si>
    <t>Szkiełka nakrywkowe 24 x 40 mm</t>
  </si>
  <si>
    <t>Szkiełka nakrywkowe 24 x 24 mm</t>
  </si>
  <si>
    <t xml:space="preserve">Szkiełka do kamer 20 x 26 x 0,4 mm, szlifowane </t>
  </si>
  <si>
    <t>zlewki szklana wysoka 50 ml</t>
  </si>
  <si>
    <t>zlewki szklana wysoka 250 ml</t>
  </si>
  <si>
    <t>zlewki szklana wysoka 25 ml</t>
  </si>
  <si>
    <t>zlewka szklana 800 ml</t>
  </si>
  <si>
    <t>zlewka szklana 5000 ml</t>
  </si>
  <si>
    <t>zlewka szklana niska 400 ml</t>
  </si>
  <si>
    <t>zlewka szklana niska 1000 ml</t>
  </si>
  <si>
    <t>Zlewka szklana niska poj. 100 mL</t>
  </si>
  <si>
    <t>Zlewka szklana niska poj. 250 mL</t>
  </si>
  <si>
    <t xml:space="preserve">zlewka szklana wysoka 150 ml </t>
  </si>
  <si>
    <t>szczotka do probówek z kogucikiem średnia</t>
  </si>
  <si>
    <t>statyw okrągły na 28  pipet szklanych</t>
  </si>
  <si>
    <t>Probówki szklane okrągłodenne  średnica 15,5 mm, długość 100 mm</t>
  </si>
  <si>
    <t>Probówka szklana z prostym brzegiem d=12 mm, h=100 mm</t>
  </si>
  <si>
    <t>Probówka szklana z prostym brzegiem d=12mm, h=125 mm</t>
  </si>
  <si>
    <t>lejki z PP, średnica 75</t>
  </si>
  <si>
    <t>lejki z PP, średnica 50</t>
  </si>
  <si>
    <t>kolby miarowe o poj. 250 ml</t>
  </si>
  <si>
    <t xml:space="preserve">kolby miarowe o poj. 100 ml </t>
  </si>
  <si>
    <t>Kolba miarowa ze szlifem i szklanym korkiem, klasa A (100ml) WS 12/21</t>
  </si>
  <si>
    <t>kolba miarowa z polipropylenu, 50 ml</t>
  </si>
  <si>
    <t>kolba miarowa z polipropylenu, 25 ml</t>
  </si>
  <si>
    <t>Kolba Erlenmeyera z wąską szyjką (250ml)</t>
  </si>
  <si>
    <t>cylinder Kl B  poj. 100 ml stopa szklana sześciokątna</t>
  </si>
  <si>
    <t>cylinder Kl B poj. 10 ml stopa szklana sześciokątna</t>
  </si>
  <si>
    <t>Cylinder ze skalą, z wylewem, wysoki,  klasa A, 50ml</t>
  </si>
  <si>
    <t>Cylinder ze skalą , z wylewem, wysoki,  klasa A, 25ml</t>
  </si>
  <si>
    <t>butelki szklane 50 ml z korkiem na szlif i szeroką  szyją ze szkła białego</t>
  </si>
  <si>
    <t>butelki szklane 100 ml z korkiem na szlif i wąską szyją ze szkła ciemnego</t>
  </si>
  <si>
    <t>butelki szklane 100 ml z korkiem na szlif i wąską szyją ze szkła białego</t>
  </si>
  <si>
    <t>Butelka szklana ze szlifem i korkiem - z szeroką szyją biała 60 ml</t>
  </si>
  <si>
    <t>Butelka szklana ze szlifem i korkiem - z szeroką szyją biała 250 ml</t>
  </si>
  <si>
    <t>Butelka szklana ze szlifem i korkiem - z szeroką szyją biała 125 ml</t>
  </si>
  <si>
    <t>Butelka szklana oranżowa z kroplomierzem 50 ml</t>
  </si>
  <si>
    <t>Butelka szklana oranżowa z kroplomierzem 30 ml</t>
  </si>
  <si>
    <t>Butelka szklana biała z kroplomierzem 50 ml</t>
  </si>
  <si>
    <t>Butelka szklana biała z kroplomierzem 30 ml</t>
  </si>
  <si>
    <t>Cylinder miarowy kl.A stopka szklana</t>
  </si>
  <si>
    <t>Butelka z niebieską zakrętką  (250 ml)</t>
  </si>
  <si>
    <t>Butelka z niebieską zakrętką  (500 ml)</t>
  </si>
  <si>
    <t>Butelka oranżowa z korkiem szklanym, szeroka szyja 60 ml</t>
  </si>
  <si>
    <t>Butelka oranżowa z korkiem szklanym, szeroka szyja 125 ml</t>
  </si>
  <si>
    <t>biureta prosta kran szkł.s/nib.Schelb. kl B 025ml</t>
  </si>
  <si>
    <t>bagietki szklane fi 5-6 x 250 długość</t>
  </si>
  <si>
    <t>bagietka 7-8mm x 250 mm</t>
  </si>
  <si>
    <t>bagietka 5-6mm x 200 mm</t>
  </si>
  <si>
    <t xml:space="preserve">  Optical 384-Well Clear Reaction Plates with Barcode</t>
  </si>
  <si>
    <t xml:space="preserve"> Optical 96-Well Reaction Plate, 0.1 mL </t>
  </si>
  <si>
    <t xml:space="preserve">RNase-free Microfuge Tubes (1.5 mL) </t>
  </si>
  <si>
    <t>Optical 96-Well Fast Multicolor Reaction Plates with Barcode</t>
  </si>
  <si>
    <t xml:space="preserve"> Fast 8-Tube Strip, 0.1 ml</t>
  </si>
  <si>
    <t>Zestaw kapilar 3500 Instrument Capillary Array, 8 x 50 cm lub równoważny, stanowiący integralną, zużywalną część wyposażenia posiadanego aparatu Genetic Analyzer 3500 scalony zestaw 8 kapilar wewnętrznie niepowlekanych, z jednym oknem odczytu, o długości 50 cm, gwarantujący prawidłowość elektroforetycznych rozdziałów fragmentów DNA
- konfekcjonowany fabrycznie, 1 sztuka (zestaw) w opakowaniu</t>
  </si>
  <si>
    <t xml:space="preserve"> 48-Well Optical Adhesive Film</t>
  </si>
  <si>
    <t xml:space="preserve"> Fast Optical 48-Well Reaction Plate 0,1 ml</t>
  </si>
  <si>
    <t xml:space="preserve"> Fast 8-Tube Strip, 0.1 ml </t>
  </si>
  <si>
    <t>4</t>
  </si>
  <si>
    <t xml:space="preserve"> Fast Optical 96-Well Reaction Plate, 0.1 mL </t>
  </si>
  <si>
    <t xml:space="preserve"> Optical 8-Cap Strips </t>
  </si>
  <si>
    <t xml:space="preserve"> Optical Adhesive Film </t>
  </si>
  <si>
    <t>1</t>
  </si>
  <si>
    <t>Końcówki  Motion reloads 1-50ul (24x96 szt.)</t>
  </si>
  <si>
    <t>strzykawki CombiTips 0,5 ml do Dyspensera Multipette Eppendorf.</t>
  </si>
  <si>
    <t>strzykawki combitips 1 ml do Dyspensera Multipette Eppendorf.</t>
  </si>
  <si>
    <t>strzykawki combitips 10 ml do Dyspensera Multipette Eppendorf.</t>
  </si>
  <si>
    <t>strzykawki combitips 2,5 ml do Dyspensera Multipette Eppendorf.</t>
  </si>
  <si>
    <t>strzykawki combitips 25 ml do Dyspensera Multipette Eppendorf.</t>
  </si>
  <si>
    <t>strzykawki combitips 5 ml do Dyspensera Multipette Eppendorf.</t>
  </si>
  <si>
    <t>strzykawki combitips 50 ml do Dyspensera Multipette Eppendorf.</t>
  </si>
  <si>
    <t xml:space="preserve">Zapotrzebowanie dwuletnie na dostawę drobnych akcesoriów laboratoryjnych </t>
  </si>
  <si>
    <t>Załącznik nr III A do SIWZ - Zadanie nr 1</t>
  </si>
  <si>
    <t>Załącznik nr III A do SIWZ - Zadanie nr 2</t>
  </si>
  <si>
    <t>Załącznik nr III A do SIWZ - Zadanie nr 3</t>
  </si>
  <si>
    <t>Załącznik nr III A do SIWZ - Zadanie nr 4</t>
  </si>
  <si>
    <t>Załącznik nr III A do SIWZ - Zadanie nr 5</t>
  </si>
  <si>
    <t>Załącznik nr III A do SIWZ - Zadanie nr 6</t>
  </si>
  <si>
    <t>serweta z włókniny dwuwarstwowej podfoliowanej jałowa nieprzylepna w rozmiarze 45x45 cm</t>
  </si>
  <si>
    <t>Załącznik nr III A do SIWZ - Zadanie nr 7</t>
  </si>
  <si>
    <t>Załącznik nr III A do SIWZ - Zadanie nr 8</t>
  </si>
  <si>
    <t>Załącznik nr III A do SIWZ - Zadanie nr 9</t>
  </si>
  <si>
    <t>Załącznik nr III A do SIWZ - Zadanie nr 10</t>
  </si>
  <si>
    <t>Załącznik nr III A do SIWZ - Zadanie nr 11</t>
  </si>
  <si>
    <t xml:space="preserve">Załącznik nr III A do SIWZ - Zadanie nr 12  </t>
  </si>
  <si>
    <t>Załącznik nr III A do SIWZ - Zadanie nr 13</t>
  </si>
  <si>
    <t>Załącznik nr III A do SIWZ - Zadanie nr 14</t>
  </si>
  <si>
    <t>Załącznik nr III A do SIWZ - Zadanie nr 15</t>
  </si>
  <si>
    <t>50 szt.</t>
  </si>
  <si>
    <r>
      <t xml:space="preserve">Ezy jednorazowe plastikowe sterylinie pakowane 10 </t>
    </r>
    <r>
      <rPr>
        <sz val="10"/>
        <rFont val="Arial"/>
        <family val="2"/>
        <charset val="238"/>
      </rPr>
      <t>µ</t>
    </r>
    <r>
      <rPr>
        <sz val="10"/>
        <rFont val="Calibri"/>
        <family val="2"/>
        <charset val="238"/>
      </rPr>
      <t>L( pak20 szt)</t>
    </r>
  </si>
  <si>
    <r>
      <t>Końcówki typu eppendorf żółte 200</t>
    </r>
    <r>
      <rPr>
        <sz val="10"/>
        <color indexed="8"/>
        <rFont val="Arial"/>
        <family val="2"/>
        <charset val="238"/>
      </rPr>
      <t>µ</t>
    </r>
    <r>
      <rPr>
        <sz val="10"/>
        <color indexed="8"/>
        <rFont val="Calibri"/>
        <family val="2"/>
        <charset val="238"/>
      </rPr>
      <t>l</t>
    </r>
  </si>
  <si>
    <r>
      <t xml:space="preserve">końcówki niebieskie  100-1000 </t>
    </r>
    <r>
      <rPr>
        <sz val="10"/>
        <color indexed="8"/>
        <rFont val="Czcionka tekstu podstawowego"/>
        <charset val="238"/>
      </rPr>
      <t>µ</t>
    </r>
    <r>
      <rPr>
        <sz val="10"/>
        <color indexed="8"/>
        <rFont val="Calibri"/>
        <family val="2"/>
        <charset val="238"/>
      </rPr>
      <t xml:space="preserve">l </t>
    </r>
  </si>
  <si>
    <r>
      <t xml:space="preserve">Lejki z PP </t>
    </r>
    <r>
      <rPr>
        <sz val="10"/>
        <color indexed="8"/>
        <rFont val="Calibri"/>
        <family val="2"/>
        <charset val="238"/>
      </rPr>
      <t>ᴓ 40mm</t>
    </r>
  </si>
  <si>
    <t>Alkoholowy preparat do higienicznej i chirurgicznej dezynfekcji rąk na bazie etanolu minimum 80%, z dodatkiem pantenolu, gliceryny, wit. E, w pełni wirusobójczy do 30 s, przedłużony czas działania do 3 godzin, dezynfekcja chirurgiczna max 1,5 minuty. 
przetestowany zgodnie z protokołem WHO dotyczącym tolerancji i akceptowalności preparatu z wynikami przekraczającymi punkty odniesienia WHO, udowodniona w teście wg protokołu WHO poprawa kondycji skóry podczas stosowania preparatu, 
w testach wśród użytkowników ponad 60% wybierało preparat zamiast dotychczas używanego, w pełni wirusobójczy w 30 s, 
wirusobójczy wobec norowirusów w 15 s, zawiera glicerynę (składnik nawilżający), pantenol (składnik regenerujący) i witaminę E (działanie ochronne), możliwy do stosowania zarówno rutynowego, jak i w przypadku epidemii, dostępny w systemie otwartym i zamkniętym, zmniejszającym ryzyko zakażenia krzyżowego, jako opakowanie uzupełniające umożliwia zastosowanie produktu w całym szpitalu, dzięki czemu możliwa jest realizacja wskazań WHO (5 momentów higieny rąk), dostępne uchwyty na łóżka szpitalne, testy, potwierdzające hipoalergiczność,przynajmniej 5 składników, poprawiających kondycję skóry, higieniczna dezynfekcja rąk w 20 s,  prątkobójczy (w tym prątki gruźlicy) w 20 s, dzięki zawartości witaminy E chroni przed wolnymi rodnikami, wzmacniając funkcję ochronną skóry, dzięki zawartości pantenolu stymuluje regenerację skóry, jak również działa przeciwzapalnie dostępny z programem do monitorowania i poprawy poziomu higieny rąk zgodnego z metodologią i wytycznymi WHO, pomaga zwiększać poziom przestrzegania higieny rąk dzięki formule przyjaznej dla skóry, możliwość stosowania przez osoby o wrażliwej skórze,  zgodne z wytycznymi WHO, bezbarwny (zmniejszone ryzyko wystąpienia podrażnień i alergii), o przyjemnym i delikatnym zapachu oraz odczuwalnym efekcie nawilżenia po zastosowaniu, niedrażniący według klasyfikacji CLP +
dozownik łokciowy</t>
  </si>
  <si>
    <t>Pojemnik kartonowy  (z folią) na odpady medyczne 4 l</t>
  </si>
  <si>
    <t>probówki 3 ml lub 3,5 ml z PP sr. 12 mm, okrągłodenne</t>
  </si>
  <si>
    <t xml:space="preserve">Filtry przeznaczone są do kolumn MACS MS, LS, LD, CS, jak również na probówki 
o pojemności 5 ml i 13-15 mL. Jeden zestaw zawiera 50 sterylnych i gotowych do użycia filtrów. Filtry służą do usuwania agregatów komórkowych lub dużych cząstek z zawiesin komórek w celu zapewnienia skutecznego znakowania magnetycznego lub fluorescencyjnego komórek. Wielkość filtrów 30 µm (żółte).”
</t>
  </si>
  <si>
    <t>Końcówki o poj. 200ul, bezbarwne, sterylne, bez filtra, referencyjne, sterylne, w rakach, 960szt.</t>
  </si>
  <si>
    <t xml:space="preserve">Załącznik nr III A do SIWZ - Zadanie nr 16  </t>
  </si>
  <si>
    <t>Załącznik nr III A do SIWZ - Zadanie nr 17</t>
  </si>
  <si>
    <t>Probówki PS 5 ml niesterylne</t>
  </si>
  <si>
    <t>5 ml Polystyrene probówki okrągłodenne z nakrętką</t>
  </si>
  <si>
    <t>Płytki hodowlane 24-dołkowe, płaskodenne</t>
  </si>
  <si>
    <t>Butelki hodowlane 50ml, polystyrene, wentylowane</t>
  </si>
  <si>
    <t xml:space="preserve">Pudełka do mrożenia -80ºC na 100 miejsc </t>
  </si>
  <si>
    <r>
      <t xml:space="preserve">Preparat na bazie chlorheksydyny do higienicznego i chirurgicznego mycia i dezynfekcji dłoni posiadający wysoką aktywność przeciw tlenowym i beztlenowym bakteriom Gram-dodatnim i Gram-ujemnym oraz grzybom, gronkowcom,  (MSSA (MRSA), wirusom (w tym: HIV, HSV, RSV, VSV i Rabies Virus). </t>
    </r>
    <r>
      <rPr>
        <b/>
        <i/>
        <sz val="8"/>
        <color rgb="FF0000FF"/>
        <rFont val="Calibri"/>
        <family val="2"/>
        <charset val="238"/>
        <scheme val="minor"/>
      </rPr>
      <t>Pojemność opakowania 500 ml.</t>
    </r>
  </si>
  <si>
    <t>44
(20)</t>
  </si>
  <si>
    <t>10
(22)</t>
  </si>
  <si>
    <t>Fartuch  jałowy flizelinowy z mankietem z włókniny min 28g/m2, ściągane gumką,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</si>
</sst>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zł&quot;_-;\-* #,##0.00\ &quot;zł&quot;_-;_-* &quot;-&quot;??\ &quot;zł&quot;_-;_-@_-"/>
    <numFmt numFmtId="164" formatCode="#,##0.00\ &quot;zł&quot;"/>
    <numFmt numFmtId="165" formatCode="#,##0.00\ _z_ł"/>
    <numFmt numFmtId="166" formatCode="#,###.00"/>
    <numFmt numFmtId="167" formatCode="_-* #,##0.00\ &quot;zł&quot;_-;\-* #,##0.00\ &quot;zł&quot;_-;_-* \-??&quot; zł&quot;_-;_-@_-"/>
  </numFmts>
  <fonts count="7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9"/>
      <color indexed="8"/>
      <name val="Calibri"/>
      <family val="2"/>
      <charset val="238"/>
      <scheme val="minor"/>
    </font>
    <font>
      <sz val="9"/>
      <color indexed="8"/>
      <name val="Calibri"/>
      <family val="2"/>
      <charset val="238"/>
      <scheme val="minor"/>
    </font>
    <font>
      <sz val="9"/>
      <color theme="1"/>
      <name val="Calibri"/>
      <family val="2"/>
      <charset val="238"/>
      <scheme val="minor"/>
    </font>
    <font>
      <sz val="9"/>
      <name val="Calibri"/>
      <family val="2"/>
      <charset val="238"/>
      <scheme val="minor"/>
    </font>
    <font>
      <sz val="9"/>
      <color rgb="FF0000FF"/>
      <name val="Calibri"/>
      <family val="2"/>
      <charset val="238"/>
      <scheme val="minor"/>
    </font>
    <font>
      <b/>
      <sz val="11"/>
      <color theme="1"/>
      <name val="Calibri"/>
      <family val="2"/>
      <charset val="238"/>
      <scheme val="minor"/>
    </font>
    <font>
      <i/>
      <sz val="11"/>
      <color theme="1"/>
      <name val="Calibri"/>
      <family val="2"/>
      <charset val="238"/>
      <scheme val="minor"/>
    </font>
    <font>
      <sz val="11"/>
      <name val="Calibri"/>
      <family val="2"/>
      <charset val="238"/>
      <scheme val="minor"/>
    </font>
    <font>
      <b/>
      <sz val="11"/>
      <name val="Calibri"/>
      <family val="2"/>
      <charset val="238"/>
      <scheme val="minor"/>
    </font>
    <font>
      <sz val="11"/>
      <color indexed="8"/>
      <name val="Czcionka tekstu podstawowego"/>
      <family val="2"/>
      <charset val="238"/>
    </font>
    <font>
      <b/>
      <sz val="9"/>
      <name val="Calibri"/>
      <family val="2"/>
      <charset val="238"/>
      <scheme val="minor"/>
    </font>
    <font>
      <b/>
      <sz val="11"/>
      <name val="Czcionka tekstu podstawowego"/>
      <charset val="238"/>
    </font>
    <font>
      <sz val="11"/>
      <name val="Czcionka tekstu podstawowego"/>
      <charset val="238"/>
    </font>
    <font>
      <sz val="8"/>
      <color rgb="FF0000FF"/>
      <name val="Calibri"/>
      <family val="2"/>
      <charset val="238"/>
      <scheme val="minor"/>
    </font>
    <font>
      <sz val="8"/>
      <color theme="1"/>
      <name val="Calibri"/>
      <family val="2"/>
      <charset val="238"/>
      <scheme val="minor"/>
    </font>
    <font>
      <sz val="11"/>
      <color theme="1"/>
      <name val="Czcionka tekstu podstawowego"/>
      <family val="2"/>
      <charset val="238"/>
    </font>
    <font>
      <sz val="8"/>
      <name val="Calibri"/>
      <family val="2"/>
      <charset val="238"/>
      <scheme val="minor"/>
    </font>
    <font>
      <sz val="11"/>
      <color rgb="FF0000FF"/>
      <name val="Calibri"/>
      <family val="2"/>
      <scheme val="minor"/>
    </font>
    <font>
      <b/>
      <sz val="10"/>
      <name val="Czcionka tekstu podstawowego"/>
      <charset val="238"/>
    </font>
    <font>
      <b/>
      <sz val="9"/>
      <color rgb="FF0000FF"/>
      <name val="Calibri"/>
      <family val="2"/>
      <charset val="238"/>
      <scheme val="minor"/>
    </font>
    <font>
      <sz val="9"/>
      <name val="Calibri"/>
      <family val="2"/>
      <charset val="238"/>
    </font>
    <font>
      <sz val="9"/>
      <color indexed="8"/>
      <name val="Calibri"/>
      <family val="2"/>
      <charset val="238"/>
    </font>
    <font>
      <sz val="9.65"/>
      <color rgb="FFC00000"/>
      <name val="Arial"/>
      <family val="2"/>
      <charset val="238"/>
    </font>
    <font>
      <sz val="9"/>
      <color rgb="FFC00000"/>
      <name val="Calibri"/>
      <family val="2"/>
      <charset val="238"/>
      <scheme val="minor"/>
    </font>
    <font>
      <sz val="9"/>
      <color rgb="FF0000FF"/>
      <name val="Calibri"/>
      <family val="2"/>
      <charset val="238"/>
    </font>
    <font>
      <sz val="9"/>
      <color rgb="FFC00000"/>
      <name val="Calibri"/>
      <family val="2"/>
      <charset val="238"/>
    </font>
    <font>
      <sz val="8"/>
      <color rgb="FFFF0000"/>
      <name val="Calibri"/>
      <family val="2"/>
      <charset val="238"/>
      <scheme val="minor"/>
    </font>
    <font>
      <sz val="8"/>
      <color theme="1"/>
      <name val="Czcionka tekstu podstawowego"/>
      <family val="2"/>
      <charset val="238"/>
    </font>
    <font>
      <b/>
      <sz val="11"/>
      <color rgb="FF00B050"/>
      <name val="Czcionka tekstu podstawowego"/>
      <charset val="238"/>
    </font>
    <font>
      <b/>
      <sz val="11"/>
      <color rgb="FF00B050"/>
      <name val="Calibri"/>
      <family val="2"/>
      <charset val="238"/>
      <scheme val="minor"/>
    </font>
    <font>
      <sz val="10"/>
      <name val="Arial CE"/>
      <family val="2"/>
      <charset val="238"/>
    </font>
    <font>
      <sz val="8"/>
      <color indexed="8"/>
      <name val="Calibri"/>
      <family val="2"/>
      <charset val="238"/>
      <scheme val="minor"/>
    </font>
    <font>
      <b/>
      <sz val="8"/>
      <name val="Calibri"/>
      <family val="2"/>
      <charset val="238"/>
      <scheme val="minor"/>
    </font>
    <font>
      <b/>
      <sz val="9"/>
      <color indexed="8"/>
      <name val="Calibri"/>
      <family val="2"/>
      <charset val="238"/>
    </font>
    <font>
      <b/>
      <sz val="9"/>
      <color theme="1"/>
      <name val="Calibri"/>
      <family val="2"/>
      <charset val="238"/>
      <scheme val="minor"/>
    </font>
    <font>
      <b/>
      <sz val="11"/>
      <color theme="1"/>
      <name val="Czcionka tekstu podstawowego"/>
      <family val="2"/>
      <charset val="238"/>
    </font>
    <font>
      <b/>
      <sz val="8"/>
      <color indexed="8"/>
      <name val="Calibri"/>
      <family val="2"/>
      <charset val="238"/>
      <scheme val="minor"/>
    </font>
    <font>
      <sz val="11"/>
      <color rgb="FF000000"/>
      <name val="Calibri"/>
      <family val="2"/>
      <charset val="1"/>
    </font>
    <font>
      <sz val="10"/>
      <color rgb="FF000000"/>
      <name val="Calibri"/>
      <family val="2"/>
      <charset val="238"/>
    </font>
    <font>
      <b/>
      <sz val="11"/>
      <color rgb="FF000000"/>
      <name val="Calibri"/>
      <family val="2"/>
      <charset val="238"/>
    </font>
    <font>
      <sz val="9"/>
      <color rgb="FF000000"/>
      <name val="Calibri"/>
      <family val="2"/>
      <charset val="238"/>
    </font>
    <font>
      <sz val="8"/>
      <color rgb="FF000000"/>
      <name val="Calibri"/>
      <family val="2"/>
      <charset val="238"/>
    </font>
    <font>
      <sz val="8"/>
      <name val="Calibri"/>
      <family val="2"/>
      <charset val="238"/>
    </font>
    <font>
      <b/>
      <sz val="9"/>
      <color rgb="FF000000"/>
      <name val="Calibri"/>
      <family val="2"/>
      <charset val="238"/>
    </font>
    <font>
      <b/>
      <sz val="11"/>
      <color theme="1"/>
      <name val="Czcionka tekstu podstawowego"/>
      <charset val="238"/>
    </font>
    <font>
      <sz val="11"/>
      <color rgb="FF00B050"/>
      <name val="Czcionka tekstu podstawowego"/>
      <charset val="238"/>
    </font>
    <font>
      <sz val="11"/>
      <color rgb="FFFF0000"/>
      <name val="Czcionka tekstu podstawowego"/>
      <charset val="238"/>
    </font>
    <font>
      <sz val="9"/>
      <color indexed="8"/>
      <name val="Arial"/>
      <family val="2"/>
      <charset val="238"/>
    </font>
    <font>
      <sz val="10"/>
      <name val="Calibri"/>
      <family val="2"/>
      <charset val="238"/>
      <scheme val="minor"/>
    </font>
    <font>
      <sz val="10"/>
      <color theme="1"/>
      <name val="Calibri"/>
      <family val="2"/>
      <charset val="238"/>
      <scheme val="minor"/>
    </font>
    <font>
      <sz val="11"/>
      <color rgb="FF00B050"/>
      <name val="Calibri"/>
      <family val="2"/>
      <scheme val="minor"/>
    </font>
    <font>
      <sz val="9"/>
      <color indexed="8"/>
      <name val="Tahoma"/>
      <family val="2"/>
    </font>
    <font>
      <b/>
      <sz val="10"/>
      <color theme="1"/>
      <name val="Czcionka tekstu podstawowego"/>
      <charset val="238"/>
    </font>
    <font>
      <sz val="10"/>
      <color indexed="8"/>
      <name val="Calibri"/>
      <family val="2"/>
      <charset val="238"/>
      <scheme val="minor"/>
    </font>
    <font>
      <b/>
      <sz val="9"/>
      <color theme="1"/>
      <name val="Czcionka tekstu podstawowego"/>
      <charset val="238"/>
    </font>
    <font>
      <b/>
      <sz val="9"/>
      <name val="Calibri Light"/>
      <family val="2"/>
      <charset val="238"/>
      <scheme val="major"/>
    </font>
    <font>
      <sz val="9"/>
      <color theme="1"/>
      <name val="Czcionka tekstu podstawowego"/>
      <family val="2"/>
      <charset val="238"/>
    </font>
    <font>
      <b/>
      <sz val="9"/>
      <color theme="1"/>
      <name val="Calibri "/>
      <charset val="238"/>
    </font>
    <font>
      <sz val="10"/>
      <name val="Calibri"/>
      <family val="2"/>
      <charset val="238"/>
    </font>
    <font>
      <sz val="10"/>
      <color indexed="8"/>
      <name val="Calibri"/>
      <family val="2"/>
      <charset val="238"/>
    </font>
    <font>
      <sz val="10"/>
      <name val="Arial"/>
      <family val="2"/>
      <charset val="238"/>
    </font>
    <font>
      <b/>
      <sz val="10"/>
      <color rgb="FFFF0000"/>
      <name val="Calibri"/>
      <family val="2"/>
      <charset val="238"/>
      <scheme val="minor"/>
    </font>
    <font>
      <sz val="10"/>
      <color indexed="8"/>
      <name val="Arial"/>
      <family val="2"/>
      <charset val="238"/>
    </font>
    <font>
      <sz val="10"/>
      <color indexed="8"/>
      <name val="Czcionka tekstu podstawowego"/>
      <charset val="238"/>
    </font>
    <font>
      <sz val="10"/>
      <color theme="1"/>
      <name val="Calibri"/>
      <family val="2"/>
      <charset val="238"/>
    </font>
    <font>
      <b/>
      <i/>
      <sz val="9"/>
      <color rgb="FF0000FF"/>
      <name val="Calibri"/>
      <family val="2"/>
      <charset val="238"/>
      <scheme val="minor"/>
    </font>
    <font>
      <b/>
      <i/>
      <sz val="8"/>
      <color rgb="FF0000FF"/>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rgb="FFC0C0C0"/>
      </patternFill>
    </fill>
    <fill>
      <patternFill patternType="solid">
        <fgColor rgb="FFFFFFFF"/>
        <bgColor rgb="FFFFFFCC"/>
      </patternFill>
    </fill>
    <fill>
      <patternFill patternType="solid">
        <fgColor theme="0"/>
        <bgColor rgb="FFFFFF00"/>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dotted">
        <color rgb="FF369600"/>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44" fontId="4" fillId="0" borderId="0" applyFont="0" applyFill="0" applyBorder="0" applyAlignment="0" applyProtection="0"/>
    <xf numFmtId="9" fontId="4" fillId="0" borderId="0" applyFont="0" applyFill="0" applyBorder="0" applyAlignment="0" applyProtection="0"/>
    <xf numFmtId="44" fontId="14" fillId="0" borderId="0" applyFont="0" applyFill="0" applyBorder="0" applyAlignment="0" applyProtection="0"/>
    <xf numFmtId="0" fontId="20" fillId="0" borderId="0"/>
    <xf numFmtId="44" fontId="20" fillId="0" borderId="0" applyFont="0" applyFill="0" applyBorder="0" applyAlignment="0" applyProtection="0"/>
    <xf numFmtId="44" fontId="14" fillId="0" borderId="0" applyFont="0" applyFill="0" applyBorder="0" applyAlignment="0" applyProtection="0"/>
    <xf numFmtId="0" fontId="35" fillId="0" borderId="0"/>
    <xf numFmtId="44" fontId="20" fillId="0" borderId="0" applyFont="0" applyFill="0" applyBorder="0" applyAlignment="0" applyProtection="0"/>
    <xf numFmtId="0" fontId="42" fillId="0" borderId="0"/>
    <xf numFmtId="167" fontId="42" fillId="0" borderId="0" applyBorder="0" applyProtection="0"/>
    <xf numFmtId="44" fontId="42" fillId="0" borderId="0" applyFont="0" applyFill="0" applyBorder="0" applyAlignment="0" applyProtection="0"/>
  </cellStyleXfs>
  <cellXfs count="512">
    <xf numFmtId="0" fontId="0" fillId="0" borderId="0" xfId="0"/>
    <xf numFmtId="0" fontId="6" fillId="2" borderId="8"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8" fillId="2" borderId="8" xfId="0" applyFont="1" applyFill="1" applyBorder="1" applyAlignment="1">
      <alignment horizontal="left" vertical="top" wrapText="1"/>
    </xf>
    <xf numFmtId="0" fontId="6" fillId="2" borderId="8" xfId="0" applyFont="1" applyFill="1" applyBorder="1" applyAlignment="1">
      <alignment vertical="top" wrapText="1"/>
    </xf>
    <xf numFmtId="49" fontId="6" fillId="2" borderId="8" xfId="0" applyNumberFormat="1" applyFont="1" applyFill="1" applyBorder="1" applyAlignment="1">
      <alignment horizontal="center" vertical="top" wrapText="1"/>
    </xf>
    <xf numFmtId="0" fontId="6" fillId="2" borderId="8" xfId="0" applyFont="1" applyFill="1" applyBorder="1" applyAlignment="1">
      <alignment horizontal="center" vertical="top"/>
    </xf>
    <xf numFmtId="0" fontId="8" fillId="0" borderId="8" xfId="0" applyFont="1" applyBorder="1" applyAlignment="1">
      <alignment horizontal="center" vertical="center"/>
    </xf>
    <xf numFmtId="0" fontId="8"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2" borderId="9" xfId="0" applyFont="1" applyFill="1" applyBorder="1" applyAlignment="1">
      <alignment horizontal="center" vertical="top" wrapText="1"/>
    </xf>
    <xf numFmtId="0" fontId="8" fillId="0" borderId="9" xfId="0" applyFont="1" applyBorder="1" applyAlignment="1">
      <alignment horizontal="center" vertical="center"/>
    </xf>
    <xf numFmtId="0" fontId="0" fillId="2" borderId="0" xfId="0" applyFill="1"/>
    <xf numFmtId="44" fontId="0" fillId="2" borderId="0" xfId="0" applyNumberFormat="1" applyFill="1"/>
    <xf numFmtId="44" fontId="10" fillId="2" borderId="0" xfId="0" applyNumberFormat="1" applyFont="1" applyFill="1"/>
    <xf numFmtId="44" fontId="5" fillId="2" borderId="0" xfId="1" applyFont="1" applyFill="1" applyBorder="1" applyAlignment="1">
      <alignment horizontal="center" vertical="top" wrapText="1"/>
    </xf>
    <xf numFmtId="0" fontId="0" fillId="0" borderId="0" xfId="0" applyBorder="1"/>
    <xf numFmtId="0" fontId="11" fillId="0" borderId="0" xfId="0" applyFont="1"/>
    <xf numFmtId="44" fontId="9" fillId="2" borderId="8" xfId="1" applyFont="1" applyFill="1" applyBorder="1" applyAlignment="1">
      <alignment horizontal="right" vertical="center" wrapText="1"/>
    </xf>
    <xf numFmtId="44" fontId="9" fillId="2" borderId="8" xfId="1" applyFont="1" applyFill="1" applyBorder="1" applyAlignment="1">
      <alignment horizontal="center" vertical="center" wrapText="1"/>
    </xf>
    <xf numFmtId="9" fontId="9" fillId="2" borderId="8" xfId="0" applyNumberFormat="1" applyFont="1" applyFill="1" applyBorder="1" applyAlignment="1">
      <alignment horizontal="center" vertical="center" wrapText="1"/>
    </xf>
    <xf numFmtId="44" fontId="9" fillId="2" borderId="8" xfId="1" applyFont="1" applyFill="1" applyBorder="1" applyAlignment="1">
      <alignment horizontal="right" vertical="top"/>
    </xf>
    <xf numFmtId="164" fontId="9" fillId="0" borderId="10" xfId="0" applyNumberFormat="1" applyFont="1" applyBorder="1" applyAlignment="1">
      <alignment horizontal="right" vertical="center"/>
    </xf>
    <xf numFmtId="44" fontId="9" fillId="2" borderId="10" xfId="1" applyFont="1" applyFill="1" applyBorder="1" applyAlignment="1">
      <alignment horizontal="center" vertical="center" wrapText="1"/>
    </xf>
    <xf numFmtId="0" fontId="3" fillId="0" borderId="0" xfId="0" applyFont="1" applyBorder="1"/>
    <xf numFmtId="44" fontId="10" fillId="0" borderId="8" xfId="0" applyNumberFormat="1" applyFont="1" applyBorder="1"/>
    <xf numFmtId="0" fontId="5" fillId="3" borderId="4" xfId="0" applyFont="1" applyFill="1" applyBorder="1" applyAlignment="1">
      <alignment horizontal="center" vertical="center" wrapText="1"/>
    </xf>
    <xf numFmtId="44" fontId="5" fillId="3" borderId="4" xfId="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0" xfId="1" applyNumberFormat="1" applyFont="1" applyFill="1" applyBorder="1" applyAlignment="1">
      <alignment horizontal="center" vertical="center" wrapText="1"/>
    </xf>
    <xf numFmtId="0" fontId="6" fillId="3" borderId="6" xfId="1" applyNumberFormat="1" applyFont="1" applyFill="1" applyBorder="1" applyAlignment="1">
      <alignment horizontal="center" vertical="center" wrapText="1"/>
    </xf>
    <xf numFmtId="0" fontId="6" fillId="3" borderId="7" xfId="1" applyNumberFormat="1" applyFont="1" applyFill="1" applyBorder="1" applyAlignment="1">
      <alignment horizontal="center" vertical="center" wrapText="1"/>
    </xf>
    <xf numFmtId="0" fontId="12" fillId="0" borderId="0" xfId="0" applyFont="1"/>
    <xf numFmtId="44" fontId="10" fillId="0" borderId="0" xfId="0" applyNumberFormat="1" applyFont="1"/>
    <xf numFmtId="44" fontId="10" fillId="0" borderId="8" xfId="0" applyNumberFormat="1" applyFont="1" applyBorder="1" applyAlignment="1">
      <alignment horizontal="center" vertical="center"/>
    </xf>
    <xf numFmtId="44" fontId="2" fillId="0" borderId="0" xfId="0" applyNumberFormat="1" applyFont="1" applyBorder="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7" fillId="0" borderId="0" xfId="0" applyFont="1" applyBorder="1" applyAlignment="1">
      <alignment horizontal="center" vertical="center" wrapText="1"/>
    </xf>
    <xf numFmtId="44" fontId="0" fillId="0" borderId="0" xfId="0" applyNumberFormat="1"/>
    <xf numFmtId="44" fontId="9" fillId="0" borderId="10" xfId="1" applyFont="1" applyBorder="1" applyAlignment="1">
      <alignment horizontal="center" vertical="center" wrapText="1"/>
    </xf>
    <xf numFmtId="44" fontId="9" fillId="0" borderId="8" xfId="1" applyFont="1" applyBorder="1" applyAlignment="1">
      <alignment horizontal="center" vertical="center" wrapText="1"/>
    </xf>
    <xf numFmtId="9" fontId="9" fillId="0" borderId="8" xfId="0" applyNumberFormat="1" applyFont="1" applyBorder="1" applyAlignment="1">
      <alignment horizontal="center" vertical="center" wrapText="1"/>
    </xf>
    <xf numFmtId="44" fontId="9" fillId="0" borderId="10" xfId="3"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8"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44" fontId="9" fillId="0" borderId="8" xfId="3" applyFont="1" applyBorder="1" applyAlignment="1">
      <alignment horizontal="center" vertical="center" wrapText="1"/>
    </xf>
    <xf numFmtId="0" fontId="8" fillId="3" borderId="6" xfId="0" applyFont="1" applyFill="1" applyBorder="1" applyAlignment="1">
      <alignment horizontal="center" vertical="center" wrapText="1"/>
    </xf>
    <xf numFmtId="44" fontId="5" fillId="2" borderId="0" xfId="1" applyFont="1" applyFill="1" applyBorder="1" applyAlignment="1">
      <alignment horizontal="center" vertical="center" wrapText="1"/>
    </xf>
    <xf numFmtId="0" fontId="15" fillId="3" borderId="4" xfId="0" applyFont="1" applyFill="1" applyBorder="1" applyAlignment="1">
      <alignment horizontal="center" vertical="center" wrapText="1"/>
    </xf>
    <xf numFmtId="44" fontId="16" fillId="0" borderId="8" xfId="1" applyFont="1" applyBorder="1"/>
    <xf numFmtId="44" fontId="17" fillId="0" borderId="0" xfId="1" applyFont="1" applyBorder="1"/>
    <xf numFmtId="44" fontId="18" fillId="2" borderId="8" xfId="1" applyFont="1" applyFill="1" applyBorder="1" applyAlignment="1">
      <alignment horizontal="center" vertical="center" wrapText="1"/>
    </xf>
    <xf numFmtId="9" fontId="18" fillId="2" borderId="8" xfId="0" applyNumberFormat="1"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1" xfId="0" applyFont="1" applyFill="1" applyBorder="1" applyAlignment="1">
      <alignment horizontal="center" vertical="center" wrapText="1"/>
    </xf>
    <xf numFmtId="44" fontId="5" fillId="0" borderId="0" xfId="1" applyFont="1" applyFill="1" applyBorder="1" applyAlignment="1">
      <alignment horizontal="center" vertical="top" wrapText="1"/>
    </xf>
    <xf numFmtId="0" fontId="0" fillId="2" borderId="0" xfId="0" applyFill="1" applyBorder="1"/>
    <xf numFmtId="0" fontId="22" fillId="0" borderId="0" xfId="0" applyFont="1"/>
    <xf numFmtId="44" fontId="0" fillId="2" borderId="0" xfId="0" applyNumberFormat="1" applyFill="1" applyBorder="1"/>
    <xf numFmtId="44" fontId="23" fillId="0" borderId="8" xfId="0" applyNumberFormat="1" applyFont="1" applyBorder="1"/>
    <xf numFmtId="44" fontId="23" fillId="0" borderId="0" xfId="0" applyNumberFormat="1" applyFont="1"/>
    <xf numFmtId="0" fontId="0" fillId="0" borderId="0" xfId="0" applyAlignment="1">
      <alignment horizontal="center"/>
    </xf>
    <xf numFmtId="0" fontId="0" fillId="0" borderId="0" xfId="0" applyNumberFormat="1"/>
    <xf numFmtId="44" fontId="24" fillId="0" borderId="8" xfId="0" applyNumberFormat="1" applyFont="1" applyBorder="1" applyAlignment="1">
      <alignment horizontal="center" vertical="center"/>
    </xf>
    <xf numFmtId="165" fontId="9" fillId="2" borderId="8" xfId="1" applyNumberFormat="1" applyFont="1" applyFill="1" applyBorder="1" applyAlignment="1">
      <alignment horizontal="center" vertical="center" wrapText="1"/>
    </xf>
    <xf numFmtId="0" fontId="7" fillId="2" borderId="8" xfId="4" applyNumberFormat="1" applyFont="1" applyFill="1" applyBorder="1" applyAlignment="1">
      <alignment horizontal="center" vertical="top" wrapText="1"/>
    </xf>
    <xf numFmtId="0" fontId="7" fillId="2" borderId="8" xfId="4" applyFont="1" applyFill="1" applyBorder="1" applyAlignment="1">
      <alignment horizontal="center" vertical="center" wrapText="1"/>
    </xf>
    <xf numFmtId="0" fontId="7" fillId="2" borderId="8" xfId="4" applyFont="1" applyFill="1" applyBorder="1" applyAlignment="1">
      <alignment horizontal="center" vertical="top" wrapText="1"/>
    </xf>
    <xf numFmtId="49" fontId="7" fillId="2" borderId="8" xfId="4" applyNumberFormat="1" applyFont="1" applyFill="1" applyBorder="1" applyAlignment="1">
      <alignment horizontal="center" vertical="center" wrapText="1"/>
    </xf>
    <xf numFmtId="0" fontId="8" fillId="2" borderId="8" xfId="4" applyFont="1" applyFill="1" applyBorder="1" applyAlignment="1">
      <alignment vertical="center" wrapText="1"/>
    </xf>
    <xf numFmtId="0" fontId="7" fillId="2" borderId="8" xfId="0" applyNumberFormat="1" applyFont="1" applyFill="1" applyBorder="1" applyAlignment="1">
      <alignment horizontal="center" vertical="center" wrapText="1"/>
    </xf>
    <xf numFmtId="165" fontId="9" fillId="2" borderId="8" xfId="0" applyNumberFormat="1" applyFont="1" applyFill="1" applyBorder="1" applyAlignment="1">
      <alignment horizontal="center" vertical="center"/>
    </xf>
    <xf numFmtId="9" fontId="9" fillId="2" borderId="8" xfId="2" applyNumberFormat="1" applyFont="1" applyFill="1" applyBorder="1" applyAlignment="1">
      <alignment horizontal="center" vertical="center" wrapText="1"/>
    </xf>
    <xf numFmtId="165" fontId="9" fillId="2" borderId="8" xfId="1" applyNumberFormat="1" applyFont="1" applyFill="1" applyBorder="1" applyAlignment="1">
      <alignment horizontal="center" vertical="center"/>
    </xf>
    <xf numFmtId="0" fontId="6" fillId="2" borderId="8" xfId="4" applyFont="1" applyFill="1" applyBorder="1" applyAlignment="1">
      <alignment horizontal="center" vertical="top" wrapText="1"/>
    </xf>
    <xf numFmtId="49" fontId="6" fillId="2" borderId="8" xfId="4" applyNumberFormat="1" applyFont="1" applyFill="1" applyBorder="1" applyAlignment="1">
      <alignment horizontal="center" wrapText="1"/>
    </xf>
    <xf numFmtId="0" fontId="25" fillId="2" borderId="8" xfId="4" applyFont="1" applyFill="1" applyBorder="1" applyAlignment="1">
      <alignment horizontal="left" vertical="center"/>
    </xf>
    <xf numFmtId="0" fontId="8" fillId="2" borderId="8" xfId="4" applyNumberFormat="1" applyFont="1" applyFill="1" applyBorder="1" applyAlignment="1">
      <alignment horizontal="center" vertical="center" wrapText="1"/>
    </xf>
    <xf numFmtId="0" fontId="8" fillId="2" borderId="8" xfId="4" applyFont="1" applyFill="1" applyBorder="1" applyAlignment="1">
      <alignment horizontal="center" vertical="center" wrapText="1"/>
    </xf>
    <xf numFmtId="49" fontId="8" fillId="2" borderId="8" xfId="4" applyNumberFormat="1" applyFont="1" applyFill="1" applyBorder="1" applyAlignment="1">
      <alignment horizontal="center" vertical="center" wrapText="1"/>
    </xf>
    <xf numFmtId="0" fontId="8" fillId="2" borderId="8" xfId="4" applyFont="1" applyFill="1" applyBorder="1" applyAlignment="1">
      <alignment horizontal="left" vertical="center" wrapText="1"/>
    </xf>
    <xf numFmtId="0" fontId="7" fillId="2" borderId="8" xfId="4" applyNumberFormat="1" applyFont="1" applyFill="1" applyBorder="1" applyAlignment="1">
      <alignment horizontal="center" vertical="center" wrapText="1"/>
    </xf>
    <xf numFmtId="0" fontId="26" fillId="2" borderId="8" xfId="4" applyNumberFormat="1" applyFont="1" applyFill="1" applyBorder="1" applyAlignment="1">
      <alignment horizontal="center" vertical="center" wrapText="1"/>
    </xf>
    <xf numFmtId="0" fontId="26" fillId="2" borderId="8" xfId="4" applyFont="1" applyFill="1" applyBorder="1" applyAlignment="1">
      <alignment horizontal="center" vertical="center" wrapText="1"/>
    </xf>
    <xf numFmtId="49" fontId="26" fillId="2" borderId="8" xfId="4" applyNumberFormat="1" applyFont="1" applyFill="1" applyBorder="1" applyAlignment="1">
      <alignment horizontal="center" vertical="center" wrapText="1"/>
    </xf>
    <xf numFmtId="0" fontId="25" fillId="2" borderId="8" xfId="4" applyFont="1" applyFill="1" applyBorder="1" applyAlignment="1">
      <alignment horizontal="left" vertical="center" wrapText="1"/>
    </xf>
    <xf numFmtId="0" fontId="19" fillId="2" borderId="8" xfId="4" applyNumberFormat="1" applyFont="1" applyFill="1" applyBorder="1" applyAlignment="1">
      <alignment horizontal="center" vertical="center" wrapText="1"/>
    </xf>
    <xf numFmtId="0" fontId="19" fillId="2" borderId="8" xfId="4" applyFont="1" applyFill="1" applyBorder="1" applyAlignment="1">
      <alignment horizontal="center" vertical="center" wrapText="1"/>
    </xf>
    <xf numFmtId="49" fontId="19" fillId="2" borderId="8" xfId="4" applyNumberFormat="1" applyFont="1" applyFill="1" applyBorder="1" applyAlignment="1">
      <alignment horizontal="center" vertical="center" wrapText="1"/>
    </xf>
    <xf numFmtId="0" fontId="21" fillId="2" borderId="8" xfId="4" applyFont="1" applyFill="1" applyBorder="1" applyAlignment="1">
      <alignment horizontal="left" vertical="center" wrapText="1"/>
    </xf>
    <xf numFmtId="0" fontId="7" fillId="2" borderId="8" xfId="4" applyFont="1" applyFill="1" applyBorder="1" applyAlignment="1">
      <alignment horizontal="left" vertical="center" wrapText="1"/>
    </xf>
    <xf numFmtId="165" fontId="9" fillId="2" borderId="8" xfId="5" applyNumberFormat="1" applyFont="1" applyFill="1" applyBorder="1" applyAlignment="1">
      <alignment horizontal="center" vertical="center" wrapText="1"/>
    </xf>
    <xf numFmtId="0" fontId="26" fillId="2" borderId="8" xfId="4" applyFont="1" applyFill="1" applyBorder="1" applyAlignment="1">
      <alignment horizontal="left" vertical="center" wrapText="1"/>
    </xf>
    <xf numFmtId="0" fontId="27" fillId="2" borderId="8" xfId="0" applyFont="1" applyFill="1" applyBorder="1" applyAlignment="1">
      <alignment horizontal="center" vertical="center" wrapText="1"/>
    </xf>
    <xf numFmtId="165" fontId="9" fillId="2" borderId="8" xfId="1" applyNumberFormat="1" applyFont="1" applyFill="1" applyBorder="1" applyAlignment="1">
      <alignment horizontal="right" vertical="center"/>
    </xf>
    <xf numFmtId="49" fontId="8" fillId="2" borderId="12" xfId="4" applyNumberFormat="1" applyFont="1" applyFill="1" applyBorder="1" applyAlignment="1">
      <alignment horizontal="center" vertical="center" wrapText="1"/>
    </xf>
    <xf numFmtId="165" fontId="9" fillId="2" borderId="8" xfId="0" applyNumberFormat="1" applyFont="1" applyFill="1" applyBorder="1" applyAlignment="1">
      <alignment horizontal="center" vertical="center" wrapText="1"/>
    </xf>
    <xf numFmtId="49" fontId="28" fillId="2" borderId="8" xfId="4" applyNumberFormat="1" applyFont="1" applyFill="1" applyBorder="1" applyAlignment="1">
      <alignment horizontal="center" vertical="center" wrapText="1"/>
    </xf>
    <xf numFmtId="0" fontId="8" fillId="2" borderId="8" xfId="4" applyFont="1" applyFill="1" applyBorder="1" applyAlignment="1">
      <alignment horizontal="left" vertical="center"/>
    </xf>
    <xf numFmtId="9" fontId="29" fillId="0" borderId="8" xfId="0" applyNumberFormat="1" applyFont="1" applyFill="1" applyBorder="1" applyAlignment="1">
      <alignment horizontal="center" vertical="center" wrapText="1"/>
    </xf>
    <xf numFmtId="44" fontId="9" fillId="2" borderId="8" xfId="5" applyFont="1" applyFill="1" applyBorder="1" applyAlignment="1">
      <alignment horizontal="center" vertical="center" wrapText="1"/>
    </xf>
    <xf numFmtId="9" fontId="9" fillId="0" borderId="8" xfId="0" applyNumberFormat="1" applyFont="1" applyBorder="1" applyAlignment="1">
      <alignment horizontal="center" vertical="center"/>
    </xf>
    <xf numFmtId="44" fontId="9" fillId="2" borderId="8" xfId="1" applyFont="1" applyFill="1" applyBorder="1" applyAlignment="1">
      <alignment horizontal="center" vertical="center"/>
    </xf>
    <xf numFmtId="49" fontId="30" fillId="2" borderId="8" xfId="4" applyNumberFormat="1" applyFont="1" applyFill="1" applyBorder="1" applyAlignment="1">
      <alignment horizontal="center" vertical="center" wrapText="1"/>
    </xf>
    <xf numFmtId="164" fontId="9" fillId="2" borderId="8" xfId="4" applyNumberFormat="1" applyFont="1" applyFill="1" applyBorder="1" applyAlignment="1">
      <alignment horizontal="center" vertical="center" wrapText="1"/>
    </xf>
    <xf numFmtId="164" fontId="9" fillId="2" borderId="8" xfId="0" applyNumberFormat="1" applyFont="1" applyFill="1" applyBorder="1" applyAlignment="1">
      <alignment horizontal="center" vertical="center"/>
    </xf>
    <xf numFmtId="0" fontId="7" fillId="2" borderId="8" xfId="4" applyFont="1" applyFill="1" applyBorder="1" applyAlignment="1">
      <alignment horizontal="center" vertical="center"/>
    </xf>
    <xf numFmtId="44" fontId="13" fillId="0" borderId="8" xfId="0" applyNumberFormat="1" applyFont="1" applyBorder="1"/>
    <xf numFmtId="44" fontId="13" fillId="0" borderId="0" xfId="0" applyNumberFormat="1" applyFont="1"/>
    <xf numFmtId="0" fontId="18" fillId="2" borderId="8"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21" fillId="2" borderId="8" xfId="0" applyFont="1" applyFill="1" applyBorder="1" applyAlignment="1">
      <alignment horizontal="justify" vertical="top" wrapText="1"/>
    </xf>
    <xf numFmtId="0" fontId="21" fillId="2" borderId="8" xfId="0" applyFont="1" applyFill="1" applyBorder="1" applyAlignment="1">
      <alignment vertical="top" wrapText="1"/>
    </xf>
    <xf numFmtId="2" fontId="18" fillId="2" borderId="8" xfId="0" applyNumberFormat="1" applyFont="1" applyFill="1" applyBorder="1" applyAlignment="1">
      <alignment horizontal="center" vertical="center" wrapText="1"/>
    </xf>
    <xf numFmtId="0" fontId="19" fillId="2" borderId="8" xfId="0" applyFont="1" applyFill="1" applyBorder="1" applyAlignment="1">
      <alignment horizontal="left" vertical="center" wrapText="1"/>
    </xf>
    <xf numFmtId="0" fontId="9"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0" fontId="20" fillId="0" borderId="0" xfId="4"/>
    <xf numFmtId="0" fontId="20" fillId="0" borderId="0" xfId="4" applyAlignment="1">
      <alignment horizontal="center" vertical="center"/>
    </xf>
    <xf numFmtId="4" fontId="20" fillId="0" borderId="0" xfId="4" applyNumberFormat="1" applyAlignment="1">
      <alignment horizontal="center" vertical="center"/>
    </xf>
    <xf numFmtId="0" fontId="32" fillId="0" borderId="0" xfId="4" applyFont="1" applyAlignment="1">
      <alignment vertical="top" wrapText="1"/>
    </xf>
    <xf numFmtId="0" fontId="20" fillId="0" borderId="0" xfId="4" applyBorder="1"/>
    <xf numFmtId="0" fontId="20" fillId="2" borderId="0" xfId="4" applyFill="1" applyBorder="1"/>
    <xf numFmtId="0" fontId="33" fillId="2" borderId="0" xfId="4" applyFont="1" applyFill="1" applyBorder="1"/>
    <xf numFmtId="0" fontId="17" fillId="0" borderId="0" xfId="4" applyFont="1" applyAlignment="1">
      <alignment horizontal="center" vertical="center"/>
    </xf>
    <xf numFmtId="0" fontId="34" fillId="0" borderId="8" xfId="4" applyFont="1" applyBorder="1" applyAlignment="1">
      <alignment horizontal="center" vertical="center"/>
    </xf>
    <xf numFmtId="0" fontId="34" fillId="0" borderId="0" xfId="4" applyFont="1" applyAlignment="1">
      <alignment horizontal="center" vertical="center"/>
    </xf>
    <xf numFmtId="164" fontId="34" fillId="0" borderId="8" xfId="4" applyNumberFormat="1" applyFont="1" applyBorder="1" applyAlignment="1">
      <alignment horizontal="center" vertical="center"/>
    </xf>
    <xf numFmtId="0" fontId="2" fillId="0" borderId="0" xfId="4" applyFont="1" applyAlignment="1">
      <alignment horizontal="center" vertical="center"/>
    </xf>
    <xf numFmtId="0" fontId="19" fillId="0" borderId="0" xfId="4" applyFont="1" applyAlignment="1">
      <alignment vertical="top" wrapText="1"/>
    </xf>
    <xf numFmtId="0" fontId="2" fillId="0" borderId="0" xfId="4" applyFont="1"/>
    <xf numFmtId="44" fontId="20" fillId="0" borderId="0" xfId="4" applyNumberFormat="1"/>
    <xf numFmtId="0" fontId="26" fillId="0" borderId="0" xfId="4" applyFont="1" applyAlignment="1">
      <alignment horizontal="center" vertical="center" wrapText="1"/>
    </xf>
    <xf numFmtId="0" fontId="26" fillId="0" borderId="0" xfId="4" applyFont="1" applyBorder="1" applyAlignment="1">
      <alignment horizontal="center" vertical="center" wrapText="1"/>
    </xf>
    <xf numFmtId="0" fontId="26" fillId="2" borderId="0" xfId="4" applyFont="1" applyFill="1" applyBorder="1" applyAlignment="1">
      <alignment horizontal="center" vertical="center" wrapText="1"/>
    </xf>
    <xf numFmtId="164" fontId="26" fillId="2" borderId="0" xfId="4" applyNumberFormat="1" applyFont="1" applyFill="1" applyBorder="1" applyAlignment="1">
      <alignment horizontal="center" vertical="center" wrapText="1"/>
    </xf>
    <xf numFmtId="9" fontId="7" fillId="2" borderId="0" xfId="4" applyNumberFormat="1" applyFont="1" applyFill="1" applyBorder="1" applyAlignment="1">
      <alignment horizontal="center" vertical="center" wrapText="1"/>
    </xf>
    <xf numFmtId="44" fontId="6" fillId="2" borderId="8" xfId="6" applyFont="1" applyFill="1" applyBorder="1" applyAlignment="1">
      <alignment horizontal="center" vertical="center" wrapText="1"/>
    </xf>
    <xf numFmtId="9" fontId="7" fillId="0" borderId="8" xfId="4" applyNumberFormat="1" applyFont="1" applyFill="1" applyBorder="1" applyAlignment="1">
      <alignment horizontal="center" vertical="center" wrapText="1"/>
    </xf>
    <xf numFmtId="0" fontId="7" fillId="2" borderId="13" xfId="4" applyFont="1" applyFill="1" applyBorder="1" applyAlignment="1">
      <alignment horizontal="center" vertical="center" wrapText="1"/>
    </xf>
    <xf numFmtId="4" fontId="6" fillId="2" borderId="8" xfId="6" applyNumberFormat="1" applyFont="1" applyFill="1" applyBorder="1" applyAlignment="1">
      <alignment horizontal="center" vertical="center" wrapText="1"/>
    </xf>
    <xf numFmtId="0" fontId="6" fillId="2" borderId="8" xfId="4" applyFont="1" applyFill="1" applyBorder="1" applyAlignment="1">
      <alignment horizontal="center" vertical="center" wrapText="1"/>
    </xf>
    <xf numFmtId="0" fontId="21" fillId="2" borderId="8" xfId="7" applyNumberFormat="1" applyFont="1" applyFill="1" applyBorder="1" applyAlignment="1">
      <alignment horizontal="left" vertical="center" wrapText="1"/>
    </xf>
    <xf numFmtId="0" fontId="7" fillId="0" borderId="8" xfId="4" applyFont="1" applyFill="1" applyBorder="1" applyAlignment="1">
      <alignment horizontal="center" vertical="center" wrapText="1"/>
    </xf>
    <xf numFmtId="0" fontId="26" fillId="0" borderId="0" xfId="4" applyFont="1" applyFill="1" applyAlignment="1">
      <alignment horizontal="center" vertical="center" wrapText="1"/>
    </xf>
    <xf numFmtId="0" fontId="26" fillId="0" borderId="0" xfId="4" applyFont="1" applyFill="1" applyBorder="1" applyAlignment="1">
      <alignment horizontal="center" vertical="center" wrapText="1"/>
    </xf>
    <xf numFmtId="0" fontId="36" fillId="2" borderId="8" xfId="4" applyFont="1" applyFill="1" applyBorder="1" applyAlignment="1">
      <alignment vertical="top" wrapText="1"/>
    </xf>
    <xf numFmtId="4" fontId="7" fillId="0" borderId="8" xfId="4" applyNumberFormat="1" applyFont="1" applyFill="1" applyBorder="1" applyAlignment="1">
      <alignment horizontal="center" vertical="center" wrapText="1"/>
    </xf>
    <xf numFmtId="0" fontId="21" fillId="0" borderId="8" xfId="4" applyFont="1" applyFill="1" applyBorder="1" applyAlignment="1">
      <alignment horizontal="center" vertical="center" wrapText="1"/>
    </xf>
    <xf numFmtId="0" fontId="37" fillId="0" borderId="0" xfId="0" applyFont="1" applyAlignment="1">
      <alignment vertical="top" wrapText="1"/>
    </xf>
    <xf numFmtId="4" fontId="6" fillId="0" borderId="8" xfId="8" applyNumberFormat="1" applyFont="1" applyFill="1" applyBorder="1" applyAlignment="1">
      <alignment horizontal="center" vertical="center" wrapText="1"/>
    </xf>
    <xf numFmtId="0" fontId="21" fillId="0" borderId="8" xfId="4" applyFont="1" applyFill="1" applyBorder="1" applyAlignment="1">
      <alignment horizontal="left" vertical="top" wrapText="1"/>
    </xf>
    <xf numFmtId="0" fontId="21" fillId="2" borderId="8" xfId="4" applyFont="1" applyFill="1" applyBorder="1" applyAlignment="1">
      <alignment horizontal="left" vertical="top" wrapText="1"/>
    </xf>
    <xf numFmtId="0" fontId="21" fillId="2" borderId="8" xfId="4" applyFont="1" applyFill="1" applyBorder="1" applyAlignment="1">
      <alignment vertical="top" wrapText="1"/>
    </xf>
    <xf numFmtId="0" fontId="19" fillId="0" borderId="8" xfId="4" applyFont="1" applyFill="1" applyBorder="1" applyAlignment="1">
      <alignment horizontal="left" vertical="top" wrapText="1"/>
    </xf>
    <xf numFmtId="4" fontId="7" fillId="2" borderId="8" xfId="6" applyNumberFormat="1" applyFont="1" applyFill="1" applyBorder="1" applyAlignment="1">
      <alignment horizontal="center" vertical="center" wrapText="1"/>
    </xf>
    <xf numFmtId="0" fontId="19" fillId="2" borderId="8" xfId="4" applyFont="1" applyFill="1" applyBorder="1" applyAlignment="1">
      <alignment vertical="top" wrapText="1"/>
    </xf>
    <xf numFmtId="4" fontId="7" fillId="0" borderId="8" xfId="3" applyNumberFormat="1" applyFont="1" applyFill="1" applyBorder="1" applyAlignment="1">
      <alignment horizontal="center" vertical="center" wrapText="1"/>
    </xf>
    <xf numFmtId="0" fontId="36" fillId="0" borderId="8" xfId="4" applyFont="1" applyFill="1" applyBorder="1" applyAlignment="1">
      <alignment vertical="top" wrapText="1"/>
    </xf>
    <xf numFmtId="4" fontId="6" fillId="0" borderId="8" xfId="6" applyNumberFormat="1" applyFont="1" applyFill="1" applyBorder="1" applyAlignment="1">
      <alignment horizontal="center" vertical="center" wrapText="1"/>
    </xf>
    <xf numFmtId="0" fontId="6" fillId="0" borderId="8" xfId="4" applyFont="1" applyFill="1" applyBorder="1" applyAlignment="1">
      <alignment horizontal="center" vertical="center" wrapText="1"/>
    </xf>
    <xf numFmtId="0" fontId="20" fillId="0" borderId="0" xfId="4" applyFill="1"/>
    <xf numFmtId="0" fontId="20" fillId="0" borderId="0" xfId="4" applyFill="1" applyBorder="1"/>
    <xf numFmtId="4" fontId="7" fillId="0" borderId="8" xfId="6" applyNumberFormat="1" applyFont="1" applyFill="1" applyBorder="1" applyAlignment="1">
      <alignment horizontal="center" vertical="center" wrapText="1"/>
    </xf>
    <xf numFmtId="0" fontId="21" fillId="0" borderId="8" xfId="4" applyFont="1" applyFill="1" applyBorder="1" applyAlignment="1">
      <alignment vertical="top" wrapText="1"/>
    </xf>
    <xf numFmtId="164" fontId="38" fillId="2" borderId="0" xfId="4" applyNumberFormat="1" applyFont="1" applyFill="1" applyBorder="1" applyAlignment="1">
      <alignment horizontal="center" vertical="center" wrapText="1"/>
    </xf>
    <xf numFmtId="0" fontId="38" fillId="2" borderId="0" xfId="4" applyFont="1" applyFill="1" applyBorder="1" applyAlignment="1">
      <alignment horizontal="center" vertical="center" wrapText="1"/>
    </xf>
    <xf numFmtId="9" fontId="39" fillId="2" borderId="0" xfId="4" applyNumberFormat="1" applyFont="1" applyFill="1" applyBorder="1" applyAlignment="1">
      <alignment horizontal="center" vertical="center" wrapText="1"/>
    </xf>
    <xf numFmtId="0" fontId="40" fillId="0" borderId="0" xfId="4" applyFont="1" applyFill="1"/>
    <xf numFmtId="44" fontId="5" fillId="2" borderId="8" xfId="6" applyFont="1" applyFill="1" applyBorder="1" applyAlignment="1">
      <alignment horizontal="center" vertical="center" wrapText="1"/>
    </xf>
    <xf numFmtId="9" fontId="39" fillId="0" borderId="8" xfId="4" applyNumberFormat="1" applyFont="1" applyFill="1" applyBorder="1" applyAlignment="1">
      <alignment horizontal="center" vertical="center" wrapText="1"/>
    </xf>
    <xf numFmtId="0" fontId="39" fillId="2" borderId="13" xfId="4" applyFont="1" applyFill="1" applyBorder="1" applyAlignment="1">
      <alignment horizontal="center" vertical="center" wrapText="1"/>
    </xf>
    <xf numFmtId="4" fontId="39" fillId="0" borderId="8" xfId="4" applyNumberFormat="1" applyFont="1" applyBorder="1" applyAlignment="1">
      <alignment horizontal="center" vertical="center"/>
    </xf>
    <xf numFmtId="0" fontId="39" fillId="0" borderId="8" xfId="4" applyFont="1" applyBorder="1" applyAlignment="1">
      <alignment horizontal="center" vertical="center"/>
    </xf>
    <xf numFmtId="0" fontId="19" fillId="0" borderId="8" xfId="4" applyFont="1" applyFill="1" applyBorder="1" applyAlignment="1">
      <alignment vertical="top" wrapText="1"/>
    </xf>
    <xf numFmtId="0" fontId="7" fillId="2" borderId="8" xfId="0" applyFont="1" applyFill="1" applyBorder="1" applyAlignment="1">
      <alignment vertical="center" wrapText="1"/>
    </xf>
    <xf numFmtId="4" fontId="6" fillId="4" borderId="8" xfId="3" applyNumberFormat="1" applyFont="1" applyFill="1" applyBorder="1" applyAlignment="1">
      <alignment horizontal="center" vertical="center" wrapText="1"/>
    </xf>
    <xf numFmtId="0" fontId="36" fillId="2" borderId="8" xfId="4" applyFont="1" applyFill="1" applyBorder="1" applyAlignment="1">
      <alignment horizontal="left" vertical="top" wrapText="1"/>
    </xf>
    <xf numFmtId="4" fontId="6" fillId="2" borderId="8" xfId="6" applyNumberFormat="1" applyFont="1" applyFill="1" applyBorder="1" applyAlignment="1">
      <alignment horizontal="center" vertical="center"/>
    </xf>
    <xf numFmtId="0" fontId="6" fillId="2" borderId="8" xfId="4" applyFont="1" applyFill="1" applyBorder="1" applyAlignment="1">
      <alignment horizontal="center" vertical="center"/>
    </xf>
    <xf numFmtId="49" fontId="6" fillId="2" borderId="8" xfId="4" applyNumberFormat="1" applyFont="1" applyFill="1" applyBorder="1" applyAlignment="1">
      <alignment horizontal="center" vertical="center" wrapText="1"/>
    </xf>
    <xf numFmtId="0" fontId="19" fillId="0" borderId="0" xfId="0" applyFont="1" applyAlignment="1">
      <alignment vertical="top" wrapText="1"/>
    </xf>
    <xf numFmtId="0" fontId="26" fillId="2" borderId="0" xfId="4" applyFont="1" applyFill="1" applyAlignment="1">
      <alignment horizontal="center" vertical="center" wrapText="1"/>
    </xf>
    <xf numFmtId="9" fontId="7" fillId="2" borderId="8" xfId="4" applyNumberFormat="1" applyFont="1" applyFill="1" applyBorder="1" applyAlignment="1">
      <alignment horizontal="center" vertical="center" wrapText="1"/>
    </xf>
    <xf numFmtId="4" fontId="7" fillId="2" borderId="13" xfId="4" applyNumberFormat="1" applyFont="1" applyFill="1" applyBorder="1" applyAlignment="1">
      <alignment horizontal="center" vertical="center" wrapText="1"/>
    </xf>
    <xf numFmtId="0" fontId="31" fillId="2" borderId="13" xfId="4" applyFont="1" applyFill="1" applyBorder="1" applyAlignment="1">
      <alignment horizontal="left" vertical="top" wrapText="1"/>
    </xf>
    <xf numFmtId="0" fontId="36" fillId="3" borderId="6" xfId="0" applyFont="1" applyFill="1" applyBorder="1" applyAlignment="1">
      <alignment horizontal="center" vertical="top" wrapText="1"/>
    </xf>
    <xf numFmtId="44" fontId="5" fillId="2" borderId="0" xfId="6" applyFont="1" applyFill="1" applyBorder="1" applyAlignment="1">
      <alignment horizontal="center" vertical="center" wrapText="1"/>
    </xf>
    <xf numFmtId="0" fontId="5" fillId="2" borderId="0" xfId="4" applyFont="1" applyFill="1" applyBorder="1" applyAlignment="1">
      <alignment horizontal="center" vertical="center" wrapText="1"/>
    </xf>
    <xf numFmtId="0" fontId="41" fillId="3" borderId="4" xfId="0" applyFont="1" applyFill="1" applyBorder="1" applyAlignment="1">
      <alignment horizontal="center" vertical="top" wrapText="1"/>
    </xf>
    <xf numFmtId="0" fontId="42" fillId="0" borderId="0" xfId="9"/>
    <xf numFmtId="0" fontId="42" fillId="2" borderId="0" xfId="9" applyFill="1"/>
    <xf numFmtId="166" fontId="44" fillId="0" borderId="8" xfId="9" applyNumberFormat="1" applyFont="1" applyBorder="1"/>
    <xf numFmtId="4" fontId="44" fillId="0" borderId="8" xfId="9" applyNumberFormat="1" applyFont="1" applyBorder="1"/>
    <xf numFmtId="0" fontId="45" fillId="5" borderId="0" xfId="9" applyFont="1" applyFill="1" applyBorder="1" applyAlignment="1">
      <alignment horizontal="center" vertical="top" wrapText="1"/>
    </xf>
    <xf numFmtId="166" fontId="46" fillId="6" borderId="8" xfId="10" applyNumberFormat="1" applyFont="1" applyFill="1" applyBorder="1" applyAlignment="1" applyProtection="1">
      <alignment horizontal="center" vertical="center" wrapText="1"/>
    </xf>
    <xf numFmtId="9" fontId="46" fillId="6" borderId="8" xfId="10" applyNumberFormat="1" applyFont="1" applyFill="1" applyBorder="1" applyAlignment="1" applyProtection="1">
      <alignment horizontal="center" vertical="center" wrapText="1"/>
    </xf>
    <xf numFmtId="0" fontId="46" fillId="6" borderId="8" xfId="9" applyFont="1" applyFill="1" applyBorder="1" applyAlignment="1">
      <alignment horizontal="center" vertical="center" wrapText="1"/>
    </xf>
    <xf numFmtId="0" fontId="47" fillId="6" borderId="8" xfId="9" applyFont="1" applyFill="1" applyBorder="1" applyAlignment="1">
      <alignment vertical="top" wrapText="1"/>
    </xf>
    <xf numFmtId="0" fontId="46" fillId="6" borderId="11" xfId="9" applyFont="1" applyFill="1" applyBorder="1" applyAlignment="1">
      <alignment horizontal="center" vertical="center" wrapText="1"/>
    </xf>
    <xf numFmtId="0" fontId="45" fillId="2" borderId="0" xfId="9" applyFont="1" applyFill="1" applyBorder="1" applyAlignment="1">
      <alignment horizontal="center" vertical="top" wrapText="1"/>
    </xf>
    <xf numFmtId="0" fontId="6" fillId="3" borderId="7" xfId="11" applyNumberFormat="1" applyFont="1" applyFill="1" applyBorder="1" applyAlignment="1">
      <alignment horizontal="center" vertical="center" wrapText="1"/>
    </xf>
    <xf numFmtId="0" fontId="6" fillId="3" borderId="6" xfId="11" applyNumberFormat="1" applyFont="1" applyFill="1" applyBorder="1" applyAlignment="1">
      <alignment horizontal="center" vertical="center" wrapText="1"/>
    </xf>
    <xf numFmtId="0" fontId="6" fillId="3" borderId="0" xfId="9" applyFont="1" applyFill="1" applyBorder="1" applyAlignment="1">
      <alignment horizontal="center" vertical="center" wrapText="1"/>
    </xf>
    <xf numFmtId="0" fontId="6" fillId="3" borderId="0" xfId="11" applyNumberFormat="1" applyFont="1" applyFill="1" applyBorder="1" applyAlignment="1">
      <alignment horizontal="center" vertical="center" wrapText="1"/>
    </xf>
    <xf numFmtId="0" fontId="6" fillId="3" borderId="6" xfId="9" applyFont="1" applyFill="1" applyBorder="1" applyAlignment="1">
      <alignment horizontal="center" vertical="center" wrapText="1"/>
    </xf>
    <xf numFmtId="0" fontId="6" fillId="3" borderId="5" xfId="9" applyFont="1" applyFill="1" applyBorder="1" applyAlignment="1">
      <alignment horizontal="center" vertical="center" wrapText="1"/>
    </xf>
    <xf numFmtId="167" fontId="48" fillId="7" borderId="0" xfId="10" applyFont="1" applyFill="1" applyBorder="1" applyAlignment="1" applyProtection="1">
      <alignment horizontal="center" vertical="top" wrapText="1"/>
    </xf>
    <xf numFmtId="0" fontId="45" fillId="2" borderId="0" xfId="9" applyFont="1" applyFill="1" applyBorder="1" applyAlignment="1">
      <alignment horizontal="center" vertical="top"/>
    </xf>
    <xf numFmtId="44" fontId="5" fillId="3" borderId="4" xfId="11" applyFont="1" applyFill="1" applyBorder="1" applyAlignment="1">
      <alignment horizontal="center" vertical="center" wrapText="1"/>
    </xf>
    <xf numFmtId="0" fontId="5" fillId="3" borderId="4" xfId="9" applyFont="1" applyFill="1" applyBorder="1" applyAlignment="1">
      <alignment horizontal="center" vertical="center" wrapText="1"/>
    </xf>
    <xf numFmtId="0" fontId="45" fillId="0" borderId="0" xfId="9" applyFont="1" applyAlignment="1">
      <alignment horizontal="center" vertical="top" wrapText="1"/>
    </xf>
    <xf numFmtId="0" fontId="20" fillId="0" borderId="0" xfId="4" applyAlignment="1">
      <alignment vertical="center"/>
    </xf>
    <xf numFmtId="0" fontId="6" fillId="0" borderId="0" xfId="4" applyFont="1" applyFill="1" applyBorder="1" applyAlignment="1">
      <alignment horizontal="center" vertical="top" wrapText="1"/>
    </xf>
    <xf numFmtId="44" fontId="49" fillId="0" borderId="0" xfId="4" applyNumberFormat="1" applyFont="1"/>
    <xf numFmtId="44" fontId="20" fillId="2" borderId="0" xfId="4" applyNumberFormat="1" applyFill="1" applyBorder="1"/>
    <xf numFmtId="44" fontId="33" fillId="2" borderId="0" xfId="4" applyNumberFormat="1" applyFont="1" applyFill="1" applyBorder="1"/>
    <xf numFmtId="0" fontId="50" fillId="2" borderId="0" xfId="4" applyFont="1" applyFill="1" applyBorder="1"/>
    <xf numFmtId="44" fontId="50" fillId="2" borderId="0" xfId="4" applyNumberFormat="1" applyFont="1" applyFill="1" applyBorder="1"/>
    <xf numFmtId="44" fontId="51" fillId="0" borderId="13" xfId="4" applyNumberFormat="1" applyFont="1" applyBorder="1"/>
    <xf numFmtId="44" fontId="49" fillId="0" borderId="0" xfId="4" applyNumberFormat="1" applyFont="1" applyBorder="1"/>
    <xf numFmtId="9" fontId="6" fillId="2" borderId="0" xfId="4" applyNumberFormat="1" applyFont="1" applyFill="1" applyBorder="1" applyAlignment="1">
      <alignment horizontal="center" vertical="center" wrapText="1"/>
    </xf>
    <xf numFmtId="0" fontId="6" fillId="2" borderId="16" xfId="4" applyFont="1" applyFill="1" applyBorder="1" applyAlignment="1">
      <alignment horizontal="center" vertical="top" wrapText="1"/>
    </xf>
    <xf numFmtId="44" fontId="19" fillId="2" borderId="8" xfId="6" applyFont="1" applyFill="1" applyBorder="1" applyAlignment="1">
      <alignment horizontal="center" vertical="center" wrapText="1"/>
    </xf>
    <xf numFmtId="9" fontId="6" fillId="2" borderId="8" xfId="4" applyNumberFormat="1" applyFont="1" applyFill="1" applyBorder="1" applyAlignment="1">
      <alignment horizontal="center" vertical="center" wrapText="1"/>
    </xf>
    <xf numFmtId="44" fontId="7" fillId="0" borderId="8" xfId="6" applyFont="1" applyFill="1" applyBorder="1" applyAlignment="1">
      <alignment horizontal="left" vertical="center" wrapText="1"/>
    </xf>
    <xf numFmtId="0" fontId="7" fillId="0" borderId="8" xfId="4" applyFont="1" applyFill="1" applyBorder="1" applyAlignment="1">
      <alignment horizontal="left" vertical="center" wrapText="1"/>
    </xf>
    <xf numFmtId="0" fontId="6" fillId="2" borderId="11" xfId="4" applyFont="1" applyFill="1" applyBorder="1" applyAlignment="1">
      <alignment horizontal="center" vertical="top" wrapText="1"/>
    </xf>
    <xf numFmtId="0" fontId="6" fillId="2" borderId="8" xfId="4" applyFont="1" applyFill="1" applyBorder="1" applyAlignment="1">
      <alignment horizontal="left" vertical="center" wrapText="1"/>
    </xf>
    <xf numFmtId="0" fontId="7" fillId="0" borderId="8" xfId="4" applyFont="1" applyBorder="1" applyAlignment="1">
      <alignment horizontal="center" vertical="center" wrapText="1"/>
    </xf>
    <xf numFmtId="44" fontId="7" fillId="2" borderId="8" xfId="6" applyFont="1" applyFill="1" applyBorder="1" applyAlignment="1">
      <alignment horizontal="center" vertical="center" wrapText="1"/>
    </xf>
    <xf numFmtId="0" fontId="19" fillId="2" borderId="8" xfId="4" applyFont="1" applyFill="1" applyBorder="1" applyAlignment="1">
      <alignment horizontal="left" vertical="center" wrapText="1"/>
    </xf>
    <xf numFmtId="44" fontId="7" fillId="2" borderId="8" xfId="6" applyFont="1" applyFill="1" applyBorder="1" applyAlignment="1">
      <alignment horizontal="left" vertical="center" wrapText="1"/>
    </xf>
    <xf numFmtId="0" fontId="53" fillId="0" borderId="8" xfId="4" applyFont="1" applyBorder="1" applyAlignment="1">
      <alignment horizontal="center" vertical="center" wrapText="1"/>
    </xf>
    <xf numFmtId="0" fontId="53" fillId="0" borderId="8" xfId="4" applyFont="1" applyBorder="1" applyAlignment="1">
      <alignment horizontal="left" vertical="center" wrapText="1"/>
    </xf>
    <xf numFmtId="0" fontId="54" fillId="0" borderId="8" xfId="4" applyFont="1" applyBorder="1" applyAlignment="1">
      <alignment horizontal="center" vertical="center"/>
    </xf>
    <xf numFmtId="0" fontId="6" fillId="2" borderId="20" xfId="4" applyFont="1" applyFill="1" applyBorder="1" applyAlignment="1">
      <alignment horizontal="center" vertical="top" wrapText="1"/>
    </xf>
    <xf numFmtId="44" fontId="5" fillId="2" borderId="0" xfId="6" applyFont="1" applyFill="1" applyBorder="1" applyAlignment="1">
      <alignment horizontal="center" vertical="top" wrapText="1"/>
    </xf>
    <xf numFmtId="0" fontId="5" fillId="2" borderId="0" xfId="4" applyFont="1" applyFill="1" applyBorder="1" applyAlignment="1">
      <alignment horizontal="center" vertical="top" wrapText="1"/>
    </xf>
    <xf numFmtId="44" fontId="26" fillId="2" borderId="17" xfId="1" applyFont="1" applyFill="1" applyBorder="1" applyAlignment="1">
      <alignment horizontal="center" vertical="center" wrapText="1"/>
    </xf>
    <xf numFmtId="44" fontId="26" fillId="2" borderId="8" xfId="1" applyFont="1" applyFill="1" applyBorder="1" applyAlignment="1">
      <alignment horizontal="center" vertical="center" wrapText="1"/>
    </xf>
    <xf numFmtId="9" fontId="26" fillId="2" borderId="8"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8" fillId="2" borderId="15" xfId="0" applyFont="1" applyFill="1" applyBorder="1" applyAlignment="1">
      <alignment horizontal="center" vertical="center"/>
    </xf>
    <xf numFmtId="0" fontId="7" fillId="2" borderId="16" xfId="0" applyFont="1" applyFill="1" applyBorder="1" applyAlignment="1">
      <alignment horizontal="center" vertical="center" wrapText="1"/>
    </xf>
    <xf numFmtId="44" fontId="26" fillId="2" borderId="8" xfId="1" applyFont="1" applyFill="1" applyBorder="1" applyAlignment="1">
      <alignment horizontal="center" vertical="center"/>
    </xf>
    <xf numFmtId="0" fontId="26" fillId="2" borderId="8"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8" xfId="0" applyFont="1" applyFill="1" applyBorder="1" applyAlignment="1">
      <alignment horizontal="center" vertical="top" wrapText="1"/>
    </xf>
    <xf numFmtId="49" fontId="26" fillId="2" borderId="8" xfId="0" applyNumberFormat="1" applyFont="1" applyFill="1" applyBorder="1" applyAlignment="1">
      <alignment horizontal="center" vertical="top" wrapText="1"/>
    </xf>
    <xf numFmtId="0" fontId="26" fillId="2" borderId="8" xfId="0" applyFont="1" applyFill="1" applyBorder="1" applyAlignment="1">
      <alignment horizontal="left" vertical="top" wrapText="1"/>
    </xf>
    <xf numFmtId="0" fontId="26" fillId="2" borderId="11" xfId="0" applyFont="1" applyFill="1" applyBorder="1" applyAlignment="1">
      <alignment horizontal="center" vertical="top" wrapText="1"/>
    </xf>
    <xf numFmtId="44" fontId="49" fillId="2" borderId="0" xfId="4" applyNumberFormat="1" applyFont="1" applyFill="1" applyBorder="1"/>
    <xf numFmtId="0" fontId="49" fillId="2" borderId="0" xfId="4" applyFont="1" applyFill="1" applyBorder="1"/>
    <xf numFmtId="0" fontId="49" fillId="0" borderId="0" xfId="4" applyFont="1"/>
    <xf numFmtId="44" fontId="7" fillId="2" borderId="0" xfId="4" applyNumberFormat="1" applyFont="1" applyFill="1" applyBorder="1" applyAlignment="1">
      <alignment horizontal="center" vertical="center"/>
    </xf>
    <xf numFmtId="44" fontId="6" fillId="0" borderId="8" xfId="6" applyFont="1" applyBorder="1" applyAlignment="1">
      <alignment horizontal="center" vertical="center" wrapText="1"/>
    </xf>
    <xf numFmtId="44" fontId="8" fillId="0" borderId="8" xfId="6" applyFont="1" applyBorder="1" applyAlignment="1">
      <alignment horizontal="center" vertical="center" wrapText="1"/>
    </xf>
    <xf numFmtId="9" fontId="7" fillId="0" borderId="8" xfId="4" applyNumberFormat="1" applyFont="1" applyBorder="1" applyAlignment="1">
      <alignment horizontal="center" vertical="center" wrapText="1"/>
    </xf>
    <xf numFmtId="44" fontId="6" fillId="0" borderId="8" xfId="6" applyFont="1" applyBorder="1" applyAlignment="1">
      <alignment horizontal="center" vertical="center"/>
    </xf>
    <xf numFmtId="0" fontId="6" fillId="0" borderId="8" xfId="4" applyFont="1" applyBorder="1" applyAlignment="1">
      <alignment horizontal="center" vertical="center" wrapText="1"/>
    </xf>
    <xf numFmtId="0" fontId="6" fillId="0" borderId="8" xfId="4" applyFont="1" applyBorder="1" applyAlignment="1">
      <alignment horizontal="center" vertical="center"/>
    </xf>
    <xf numFmtId="49" fontId="6" fillId="0" borderId="8" xfId="4" applyNumberFormat="1" applyFont="1" applyBorder="1" applyAlignment="1">
      <alignment horizontal="center" vertical="center" wrapText="1"/>
    </xf>
    <xf numFmtId="0" fontId="8" fillId="0" borderId="8" xfId="4" applyFont="1" applyBorder="1" applyAlignment="1">
      <alignment horizontal="center" vertical="center" wrapText="1"/>
    </xf>
    <xf numFmtId="44" fontId="7" fillId="0" borderId="8" xfId="6" applyFont="1" applyBorder="1" applyAlignment="1">
      <alignment horizontal="center" vertical="center" wrapText="1"/>
    </xf>
    <xf numFmtId="44" fontId="34" fillId="2" borderId="0" xfId="0" applyNumberFormat="1" applyFont="1" applyFill="1" applyBorder="1"/>
    <xf numFmtId="0" fontId="34" fillId="2" borderId="0" xfId="0" applyFont="1" applyFill="1" applyBorder="1"/>
    <xf numFmtId="44" fontId="55" fillId="2" borderId="0" xfId="0" applyNumberFormat="1" applyFont="1" applyFill="1" applyBorder="1"/>
    <xf numFmtId="44" fontId="9" fillId="0" borderId="17" xfId="1" applyFont="1" applyBorder="1" applyAlignment="1">
      <alignment horizontal="center" vertical="top" wrapText="1"/>
    </xf>
    <xf numFmtId="44" fontId="9" fillId="0" borderId="8" xfId="1" applyFont="1" applyBorder="1" applyAlignment="1">
      <alignment horizontal="center" vertical="top" wrapText="1"/>
    </xf>
    <xf numFmtId="10" fontId="29" fillId="0" borderId="8" xfId="0" applyNumberFormat="1" applyFont="1" applyBorder="1" applyAlignment="1">
      <alignment vertical="center" wrapText="1"/>
    </xf>
    <xf numFmtId="44" fontId="29" fillId="0" borderId="8" xfId="3" applyFont="1" applyBorder="1" applyAlignment="1">
      <alignment horizontal="left" vertical="center"/>
    </xf>
    <xf numFmtId="0" fontId="56" fillId="4" borderId="8" xfId="0" applyFont="1" applyFill="1" applyBorder="1" applyAlignment="1">
      <alignment horizontal="center" vertical="center" wrapText="1"/>
    </xf>
    <xf numFmtId="0" fontId="56" fillId="0" borderId="8"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26" fillId="0" borderId="11" xfId="0" applyFont="1" applyFill="1" applyBorder="1" applyAlignment="1">
      <alignment horizontal="center" vertical="center" wrapText="1"/>
    </xf>
    <xf numFmtId="10" fontId="9" fillId="0" borderId="8" xfId="0" applyNumberFormat="1" applyFont="1" applyBorder="1" applyAlignment="1">
      <alignment vertical="center" wrapText="1"/>
    </xf>
    <xf numFmtId="44" fontId="9" fillId="0" borderId="8" xfId="1" applyFont="1" applyBorder="1" applyAlignment="1">
      <alignment horizontal="left" vertical="center"/>
    </xf>
    <xf numFmtId="0" fontId="8" fillId="0" borderId="8" xfId="0" applyFont="1" applyBorder="1" applyAlignment="1">
      <alignment wrapText="1"/>
    </xf>
    <xf numFmtId="9" fontId="9" fillId="0" borderId="8" xfId="0" applyNumberFormat="1" applyFont="1" applyBorder="1" applyAlignment="1">
      <alignment vertical="center" wrapText="1"/>
    </xf>
    <xf numFmtId="0" fontId="7" fillId="0" borderId="8" xfId="0" applyFont="1" applyBorder="1" applyAlignment="1">
      <alignment horizontal="center" vertical="top" wrapText="1"/>
    </xf>
    <xf numFmtId="0" fontId="7" fillId="0" borderId="8" xfId="0" applyFont="1" applyBorder="1" applyAlignment="1">
      <alignment vertical="top" wrapText="1"/>
    </xf>
    <xf numFmtId="0" fontId="6" fillId="0" borderId="11" xfId="0" applyFont="1" applyBorder="1" applyAlignment="1">
      <alignment horizontal="center" vertical="top" wrapText="1"/>
    </xf>
    <xf numFmtId="0" fontId="5" fillId="2" borderId="0" xfId="0" applyFont="1" applyFill="1" applyBorder="1" applyAlignment="1">
      <alignment horizontal="center" vertical="top" wrapText="1"/>
    </xf>
    <xf numFmtId="4" fontId="20" fillId="0" borderId="0" xfId="4" applyNumberFormat="1"/>
    <xf numFmtId="44" fontId="20" fillId="0" borderId="8" xfId="4" applyNumberFormat="1" applyBorder="1"/>
    <xf numFmtId="4" fontId="54" fillId="0" borderId="0" xfId="4" applyNumberFormat="1" applyFont="1"/>
    <xf numFmtId="44" fontId="7" fillId="2" borderId="8" xfId="6" applyNumberFormat="1" applyFont="1" applyFill="1" applyBorder="1" applyAlignment="1">
      <alignment horizontal="center" vertical="center" wrapText="1"/>
    </xf>
    <xf numFmtId="9" fontId="7" fillId="2" borderId="0" xfId="4" applyNumberFormat="1" applyFont="1" applyFill="1" applyBorder="1" applyAlignment="1">
      <alignment horizontal="center"/>
    </xf>
    <xf numFmtId="9" fontId="7" fillId="0" borderId="8" xfId="4" applyNumberFormat="1" applyFont="1" applyBorder="1" applyAlignment="1">
      <alignment horizontal="center"/>
    </xf>
    <xf numFmtId="44" fontId="7" fillId="0" borderId="8" xfId="4" applyNumberFormat="1" applyFont="1" applyBorder="1"/>
    <xf numFmtId="0" fontId="7" fillId="0" borderId="8" xfId="4" applyFont="1" applyBorder="1" applyAlignment="1">
      <alignment horizontal="center"/>
    </xf>
    <xf numFmtId="0" fontId="7" fillId="0" borderId="8" xfId="4" applyFont="1" applyBorder="1" applyAlignment="1">
      <alignment horizontal="center" vertical="center"/>
    </xf>
    <xf numFmtId="9" fontId="6" fillId="2" borderId="0" xfId="4" applyNumberFormat="1" applyFont="1" applyFill="1" applyBorder="1" applyAlignment="1">
      <alignment horizontal="center" vertical="top" wrapText="1"/>
    </xf>
    <xf numFmtId="9" fontId="6" fillId="2" borderId="8" xfId="4" applyNumberFormat="1" applyFont="1" applyFill="1" applyBorder="1" applyAlignment="1">
      <alignment horizontal="center" vertical="top" wrapText="1"/>
    </xf>
    <xf numFmtId="44" fontId="6" fillId="2" borderId="8" xfId="6" applyNumberFormat="1" applyFont="1" applyFill="1" applyBorder="1" applyAlignment="1">
      <alignment horizontal="center" vertical="top"/>
    </xf>
    <xf numFmtId="0" fontId="45" fillId="0" borderId="8" xfId="4" applyFont="1" applyFill="1" applyBorder="1" applyAlignment="1">
      <alignment horizontal="center" vertical="center" wrapText="1"/>
    </xf>
    <xf numFmtId="0" fontId="25" fillId="0" borderId="8" xfId="4" applyFont="1" applyFill="1" applyBorder="1" applyAlignment="1">
      <alignment horizontal="left" vertical="center" wrapText="1"/>
    </xf>
    <xf numFmtId="0" fontId="19" fillId="2" borderId="8" xfId="4" applyFont="1" applyFill="1" applyBorder="1" applyAlignment="1">
      <alignment horizontal="center"/>
    </xf>
    <xf numFmtId="0" fontId="26" fillId="2" borderId="8" xfId="4" applyFont="1" applyFill="1" applyBorder="1" applyAlignment="1">
      <alignment horizontal="center" vertical="top"/>
    </xf>
    <xf numFmtId="0" fontId="26" fillId="2" borderId="8" xfId="4" applyFont="1" applyFill="1" applyBorder="1" applyAlignment="1">
      <alignment horizontal="center" vertical="top" wrapText="1"/>
    </xf>
    <xf numFmtId="49" fontId="26" fillId="2" borderId="8" xfId="4" applyNumberFormat="1" applyFont="1" applyFill="1" applyBorder="1" applyAlignment="1">
      <alignment horizontal="center" vertical="top" wrapText="1"/>
    </xf>
    <xf numFmtId="44" fontId="6" fillId="2" borderId="8" xfId="6" applyNumberFormat="1" applyFont="1" applyFill="1" applyBorder="1" applyAlignment="1">
      <alignment horizontal="center" vertical="center" wrapText="1"/>
    </xf>
    <xf numFmtId="3" fontId="19" fillId="2" borderId="8" xfId="4" applyNumberFormat="1" applyFont="1" applyFill="1" applyBorder="1" applyAlignment="1">
      <alignment horizontal="center" vertical="center" wrapText="1"/>
    </xf>
    <xf numFmtId="0" fontId="7" fillId="0" borderId="8" xfId="4" applyFont="1" applyBorder="1"/>
    <xf numFmtId="44" fontId="6" fillId="2" borderId="8" xfId="6" applyNumberFormat="1" applyFont="1" applyFill="1" applyBorder="1" applyAlignment="1">
      <alignment horizontal="center" vertical="top" wrapText="1"/>
    </xf>
    <xf numFmtId="0" fontId="7" fillId="2" borderId="8" xfId="4" applyFont="1" applyFill="1" applyBorder="1" applyAlignment="1">
      <alignment horizontal="left" vertical="top" wrapText="1"/>
    </xf>
    <xf numFmtId="49" fontId="26" fillId="2" borderId="8" xfId="4" applyNumberFormat="1" applyFont="1" applyFill="1" applyBorder="1" applyAlignment="1">
      <alignment horizontal="left" vertical="center" wrapText="1"/>
    </xf>
    <xf numFmtId="44" fontId="6" fillId="2" borderId="8" xfId="6" applyNumberFormat="1" applyFont="1" applyFill="1" applyBorder="1" applyAlignment="1">
      <alignment vertical="top" wrapText="1"/>
    </xf>
    <xf numFmtId="0" fontId="8" fillId="2" borderId="8" xfId="4" applyFont="1" applyFill="1" applyBorder="1" applyAlignment="1">
      <alignment horizontal="left" vertical="top" wrapText="1"/>
    </xf>
    <xf numFmtId="9" fontId="26" fillId="2" borderId="8" xfId="4" applyNumberFormat="1" applyFont="1" applyFill="1" applyBorder="1" applyAlignment="1">
      <alignment horizontal="center" vertical="center" wrapText="1"/>
    </xf>
    <xf numFmtId="44" fontId="26" fillId="2" borderId="8" xfId="6" applyFont="1" applyFill="1" applyBorder="1" applyAlignment="1">
      <alignment horizontal="center" vertical="center" wrapText="1"/>
    </xf>
    <xf numFmtId="9" fontId="26" fillId="2" borderId="0" xfId="4" applyNumberFormat="1" applyFont="1" applyFill="1" applyBorder="1" applyAlignment="1">
      <alignment horizontal="center" vertical="top" wrapText="1"/>
    </xf>
    <xf numFmtId="9" fontId="26" fillId="2" borderId="8" xfId="4" applyNumberFormat="1" applyFont="1" applyFill="1" applyBorder="1" applyAlignment="1">
      <alignment horizontal="center" vertical="top" wrapText="1"/>
    </xf>
    <xf numFmtId="44" fontId="26" fillId="2" borderId="8" xfId="6" applyFont="1" applyFill="1" applyBorder="1" applyAlignment="1">
      <alignment horizontal="center" vertical="top"/>
    </xf>
    <xf numFmtId="0" fontId="7" fillId="0" borderId="0" xfId="4" applyFont="1" applyAlignment="1">
      <alignment wrapText="1"/>
    </xf>
    <xf numFmtId="44" fontId="9" fillId="2" borderId="0" xfId="1" applyFont="1" applyFill="1" applyBorder="1" applyAlignment="1">
      <alignment horizontal="center" vertical="center" wrapText="1"/>
    </xf>
    <xf numFmtId="0" fontId="0" fillId="0" borderId="0" xfId="0" applyAlignment="1">
      <alignment wrapText="1"/>
    </xf>
    <xf numFmtId="10" fontId="9" fillId="2" borderId="8" xfId="0" applyNumberFormat="1" applyFont="1" applyFill="1" applyBorder="1" applyAlignment="1">
      <alignment horizontal="left" vertical="center" wrapText="1"/>
    </xf>
    <xf numFmtId="44" fontId="9" fillId="2" borderId="8" xfId="1" applyFont="1" applyFill="1" applyBorder="1" applyAlignment="1">
      <alignment horizontal="left"/>
    </xf>
    <xf numFmtId="0" fontId="7" fillId="0" borderId="8" xfId="0" applyFont="1" applyBorder="1" applyAlignment="1">
      <alignment vertical="center" wrapText="1"/>
    </xf>
    <xf numFmtId="0" fontId="8" fillId="2" borderId="8" xfId="0" applyFont="1" applyFill="1" applyBorder="1" applyAlignment="1">
      <alignment horizontal="center" vertical="top" wrapText="1"/>
    </xf>
    <xf numFmtId="0" fontId="8" fillId="2" borderId="8" xfId="0" applyFont="1" applyFill="1" applyBorder="1" applyAlignment="1">
      <alignment horizontal="left"/>
    </xf>
    <xf numFmtId="44" fontId="9" fillId="0" borderId="8" xfId="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21" fillId="2" borderId="8" xfId="0" applyFont="1" applyFill="1" applyBorder="1" applyAlignment="1">
      <alignment horizontal="left" vertical="center" wrapText="1"/>
    </xf>
    <xf numFmtId="44" fontId="57" fillId="0" borderId="0" xfId="4" applyNumberFormat="1" applyFont="1"/>
    <xf numFmtId="9" fontId="19" fillId="2" borderId="0" xfId="4" applyNumberFormat="1" applyFont="1" applyFill="1" applyBorder="1" applyAlignment="1">
      <alignment horizontal="center" vertical="center" wrapText="1"/>
    </xf>
    <xf numFmtId="44" fontId="6" fillId="2" borderId="8" xfId="6" applyFont="1" applyFill="1" applyBorder="1" applyAlignment="1">
      <alignment horizontal="center" vertical="top" wrapText="1"/>
    </xf>
    <xf numFmtId="9" fontId="19" fillId="2" borderId="8" xfId="4" applyNumberFormat="1" applyFont="1" applyFill="1" applyBorder="1" applyAlignment="1">
      <alignment horizontal="center" vertical="center" wrapText="1"/>
    </xf>
    <xf numFmtId="0" fontId="26" fillId="4" borderId="21" xfId="4" applyFont="1" applyFill="1" applyBorder="1" applyAlignment="1">
      <alignment horizontal="center" vertical="center" wrapText="1"/>
    </xf>
    <xf numFmtId="0" fontId="6" fillId="2" borderId="8" xfId="4" applyFont="1" applyFill="1" applyBorder="1" applyAlignment="1">
      <alignment horizontal="left" vertical="top" wrapText="1"/>
    </xf>
    <xf numFmtId="0" fontId="7" fillId="2" borderId="11" xfId="4" applyFont="1" applyFill="1" applyBorder="1" applyAlignment="1">
      <alignment horizontal="center" vertical="center" wrapText="1"/>
    </xf>
    <xf numFmtId="44" fontId="26" fillId="4" borderId="8" xfId="3" applyFont="1" applyFill="1" applyBorder="1" applyAlignment="1">
      <alignment horizontal="center" vertical="top" wrapText="1"/>
    </xf>
    <xf numFmtId="0" fontId="26" fillId="2" borderId="8" xfId="4" applyFont="1" applyFill="1" applyBorder="1" applyAlignment="1">
      <alignment horizontal="left" vertical="top" wrapText="1"/>
    </xf>
    <xf numFmtId="0" fontId="7" fillId="2" borderId="21" xfId="4" applyFont="1" applyFill="1" applyBorder="1" applyAlignment="1">
      <alignment horizontal="center" vertical="center" wrapText="1"/>
    </xf>
    <xf numFmtId="0" fontId="6" fillId="2" borderId="21" xfId="4" applyFont="1" applyFill="1" applyBorder="1" applyAlignment="1">
      <alignment horizontal="center" vertical="center" wrapText="1"/>
    </xf>
    <xf numFmtId="44" fontId="26" fillId="2" borderId="8" xfId="6" applyFont="1" applyFill="1" applyBorder="1" applyAlignment="1">
      <alignment horizontal="center" vertical="top" wrapText="1"/>
    </xf>
    <xf numFmtId="0" fontId="58" fillId="0" borderId="8" xfId="4" applyFont="1" applyBorder="1" applyAlignment="1">
      <alignment vertical="top" wrapText="1"/>
    </xf>
    <xf numFmtId="0" fontId="53" fillId="2" borderId="8" xfId="4" applyFont="1" applyFill="1" applyBorder="1" applyAlignment="1">
      <alignment horizontal="center" vertical="center" wrapText="1"/>
    </xf>
    <xf numFmtId="0" fontId="53" fillId="0" borderId="8" xfId="4" applyFont="1" applyBorder="1" applyAlignment="1">
      <alignment horizontal="center" vertical="center"/>
    </xf>
    <xf numFmtId="0" fontId="53" fillId="2" borderId="8" xfId="4" applyFont="1" applyFill="1" applyBorder="1" applyAlignment="1">
      <alignment horizontal="left" vertical="center" wrapText="1"/>
    </xf>
    <xf numFmtId="44" fontId="20" fillId="2" borderId="0" xfId="4" applyNumberFormat="1" applyFill="1" applyBorder="1" applyAlignment="1">
      <alignment horizontal="center" vertical="center"/>
    </xf>
    <xf numFmtId="9" fontId="20" fillId="2" borderId="0" xfId="4" applyNumberFormat="1" applyFill="1" applyBorder="1" applyAlignment="1">
      <alignment horizontal="center" vertical="center"/>
    </xf>
    <xf numFmtId="44" fontId="7" fillId="0" borderId="8" xfId="4" applyNumberFormat="1" applyFont="1" applyFill="1" applyBorder="1" applyAlignment="1">
      <alignment horizontal="center" vertical="center" wrapText="1"/>
    </xf>
    <xf numFmtId="49" fontId="7" fillId="2" borderId="8" xfId="4" applyNumberFormat="1" applyFont="1" applyFill="1" applyBorder="1" applyAlignment="1">
      <alignment horizontal="center" vertical="top" wrapText="1"/>
    </xf>
    <xf numFmtId="0" fontId="1" fillId="0" borderId="0" xfId="4" applyFont="1" applyAlignment="1">
      <alignment vertical="center"/>
    </xf>
    <xf numFmtId="0" fontId="1" fillId="2" borderId="0" xfId="4" applyFont="1" applyFill="1" applyBorder="1" applyAlignment="1">
      <alignment vertical="center"/>
    </xf>
    <xf numFmtId="44" fontId="19" fillId="2" borderId="8" xfId="6" applyNumberFormat="1" applyFont="1" applyFill="1" applyBorder="1" applyAlignment="1">
      <alignment horizontal="center" vertical="center" wrapText="1"/>
    </xf>
    <xf numFmtId="0" fontId="6" fillId="4" borderId="8" xfId="4" applyFont="1" applyFill="1" applyBorder="1" applyAlignment="1">
      <alignment horizontal="left" vertical="center" wrapText="1"/>
    </xf>
    <xf numFmtId="9" fontId="7" fillId="2" borderId="8" xfId="4" applyNumberFormat="1" applyFont="1" applyFill="1" applyBorder="1" applyAlignment="1">
      <alignment horizontal="left" vertical="center" wrapText="1"/>
    </xf>
    <xf numFmtId="44" fontId="7" fillId="2" borderId="8" xfId="6" applyNumberFormat="1" applyFont="1" applyFill="1" applyBorder="1" applyAlignment="1">
      <alignment horizontal="center" vertical="top" wrapText="1"/>
    </xf>
    <xf numFmtId="44" fontId="26" fillId="2" borderId="8" xfId="6" applyNumberFormat="1" applyFont="1" applyFill="1" applyBorder="1" applyAlignment="1">
      <alignment horizontal="center" vertical="center" wrapText="1"/>
    </xf>
    <xf numFmtId="9" fontId="7" fillId="0" borderId="8" xfId="4" applyNumberFormat="1" applyFont="1" applyFill="1" applyBorder="1" applyAlignment="1">
      <alignment horizontal="left" vertical="center" wrapText="1"/>
    </xf>
    <xf numFmtId="44" fontId="26" fillId="0" borderId="8" xfId="6" applyNumberFormat="1" applyFont="1" applyFill="1" applyBorder="1" applyAlignment="1">
      <alignment horizontal="center" vertical="center" wrapText="1"/>
    </xf>
    <xf numFmtId="0" fontId="25" fillId="0" borderId="8" xfId="4" applyFont="1" applyFill="1" applyBorder="1" applyAlignment="1">
      <alignment horizontal="center" vertical="center" wrapText="1"/>
    </xf>
    <xf numFmtId="0" fontId="26" fillId="0" borderId="8" xfId="4" applyFont="1" applyFill="1" applyBorder="1" applyAlignment="1">
      <alignment horizontal="center" vertical="center" wrapText="1"/>
    </xf>
    <xf numFmtId="0" fontId="26" fillId="0" borderId="8" xfId="4" applyFont="1" applyFill="1" applyBorder="1" applyAlignment="1">
      <alignment horizontal="left" vertical="center" wrapText="1"/>
    </xf>
    <xf numFmtId="44" fontId="7" fillId="2" borderId="8" xfId="6" applyNumberFormat="1" applyFont="1" applyFill="1" applyBorder="1" applyAlignment="1">
      <alignment horizontal="left"/>
    </xf>
    <xf numFmtId="0" fontId="8" fillId="2" borderId="8" xfId="4" applyFont="1" applyFill="1" applyBorder="1" applyAlignment="1">
      <alignment horizontal="center"/>
    </xf>
    <xf numFmtId="0" fontId="7" fillId="2" borderId="8" xfId="4" applyFont="1" applyFill="1" applyBorder="1" applyAlignment="1">
      <alignment horizontal="left"/>
    </xf>
    <xf numFmtId="44" fontId="7" fillId="2" borderId="8" xfId="6" applyNumberFormat="1" applyFont="1" applyFill="1" applyBorder="1" applyAlignment="1">
      <alignment horizontal="left" vertical="center" wrapText="1"/>
    </xf>
    <xf numFmtId="0" fontId="7" fillId="2" borderId="8" xfId="4" applyFont="1" applyFill="1" applyBorder="1" applyAlignment="1">
      <alignment horizontal="center"/>
    </xf>
    <xf numFmtId="0" fontId="8" fillId="2" borderId="8" xfId="4" applyFont="1" applyFill="1" applyBorder="1" applyAlignment="1">
      <alignment vertical="center"/>
    </xf>
    <xf numFmtId="0" fontId="26" fillId="2" borderId="8" xfId="4" applyFont="1" applyFill="1" applyBorder="1" applyAlignment="1">
      <alignment vertical="center" wrapText="1"/>
    </xf>
    <xf numFmtId="0" fontId="8" fillId="0" borderId="8" xfId="0" applyFont="1" applyBorder="1" applyAlignment="1">
      <alignment horizontal="left" vertical="center" wrapText="1"/>
    </xf>
    <xf numFmtId="0" fontId="5" fillId="3" borderId="4" xfId="0" applyFont="1" applyFill="1" applyBorder="1" applyAlignment="1">
      <alignment horizontal="center" vertical="top" wrapText="1"/>
    </xf>
    <xf numFmtId="44" fontId="5" fillId="3" borderId="4" xfId="1"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0" xfId="1" applyNumberFormat="1" applyFont="1" applyFill="1" applyBorder="1" applyAlignment="1">
      <alignment horizontal="center" vertical="top" wrapText="1"/>
    </xf>
    <xf numFmtId="0" fontId="6" fillId="3" borderId="6" xfId="1" applyNumberFormat="1" applyFont="1" applyFill="1" applyBorder="1" applyAlignment="1">
      <alignment horizontal="center" vertical="top" wrapText="1"/>
    </xf>
    <xf numFmtId="0" fontId="6" fillId="3" borderId="7" xfId="1" applyNumberFormat="1" applyFont="1" applyFill="1" applyBorder="1" applyAlignment="1">
      <alignment horizontal="center" vertical="top" wrapText="1"/>
    </xf>
    <xf numFmtId="0" fontId="13" fillId="3" borderId="8" xfId="0" applyFont="1" applyFill="1" applyBorder="1" applyAlignment="1">
      <alignment horizontal="center" vertical="center"/>
    </xf>
    <xf numFmtId="4" fontId="10" fillId="3" borderId="8" xfId="4" applyNumberFormat="1" applyFont="1" applyFill="1" applyBorder="1" applyAlignment="1">
      <alignment horizontal="center" vertical="center"/>
    </xf>
    <xf numFmtId="0" fontId="44" fillId="3" borderId="8" xfId="9" applyFont="1" applyFill="1" applyBorder="1" applyAlignment="1">
      <alignment horizontal="center" vertical="center"/>
    </xf>
    <xf numFmtId="0" fontId="10" fillId="3" borderId="8" xfId="0" applyFont="1" applyFill="1" applyBorder="1" applyAlignment="1">
      <alignment horizontal="center"/>
    </xf>
    <xf numFmtId="0" fontId="13" fillId="3" borderId="8" xfId="0" applyFont="1" applyFill="1" applyBorder="1" applyAlignment="1">
      <alignment horizontal="center"/>
    </xf>
    <xf numFmtId="0" fontId="49" fillId="3" borderId="13" xfId="4" applyFont="1" applyFill="1" applyBorder="1" applyAlignment="1">
      <alignment horizontal="center"/>
    </xf>
    <xf numFmtId="44" fontId="7" fillId="2" borderId="10" xfId="1" applyFont="1" applyFill="1" applyBorder="1" applyAlignment="1">
      <alignment horizontal="left" vertical="center" wrapText="1"/>
    </xf>
    <xf numFmtId="44" fontId="0" fillId="0" borderId="8" xfId="0" applyNumberFormat="1" applyBorder="1"/>
    <xf numFmtId="0" fontId="49" fillId="3" borderId="8" xfId="4" applyFont="1" applyFill="1" applyBorder="1" applyAlignment="1">
      <alignment horizontal="center"/>
    </xf>
    <xf numFmtId="44" fontId="49" fillId="0" borderId="8" xfId="4" applyNumberFormat="1" applyFont="1" applyBorder="1"/>
    <xf numFmtId="44" fontId="57" fillId="0" borderId="8" xfId="4" applyNumberFormat="1" applyFont="1" applyBorder="1"/>
    <xf numFmtId="0" fontId="8" fillId="2" borderId="8" xfId="0" applyFont="1" applyFill="1" applyBorder="1" applyAlignment="1">
      <alignment horizontal="left" vertical="center" wrapText="1"/>
    </xf>
    <xf numFmtId="0" fontId="8" fillId="2" borderId="8" xfId="0" applyFont="1" applyFill="1" applyBorder="1" applyAlignment="1">
      <alignment vertical="center" wrapText="1"/>
    </xf>
    <xf numFmtId="0" fontId="61" fillId="0" borderId="8" xfId="4" applyFont="1" applyBorder="1" applyAlignment="1">
      <alignment horizontal="center"/>
    </xf>
    <xf numFmtId="0" fontId="54" fillId="2" borderId="19" xfId="4" applyFont="1" applyFill="1" applyBorder="1" applyAlignment="1">
      <alignment horizontal="left" vertical="center" wrapText="1"/>
    </xf>
    <xf numFmtId="0" fontId="54" fillId="2" borderId="19" xfId="4" applyFont="1" applyFill="1" applyBorder="1" applyAlignment="1">
      <alignment horizontal="center" vertical="center" wrapText="1"/>
    </xf>
    <xf numFmtId="0" fontId="58" fillId="2" borderId="19" xfId="4" applyFont="1" applyFill="1" applyBorder="1" applyAlignment="1">
      <alignment horizontal="center" vertical="center" wrapText="1"/>
    </xf>
    <xf numFmtId="44" fontId="58" fillId="2" borderId="19" xfId="6" applyFont="1" applyFill="1" applyBorder="1" applyAlignment="1">
      <alignment horizontal="center" vertical="center" wrapText="1"/>
    </xf>
    <xf numFmtId="9" fontId="58" fillId="2" borderId="19" xfId="4" applyNumberFormat="1" applyFont="1" applyFill="1" applyBorder="1" applyAlignment="1">
      <alignment horizontal="center" vertical="center" wrapText="1"/>
    </xf>
    <xf numFmtId="44" fontId="54" fillId="2" borderId="19" xfId="6" applyFont="1" applyFill="1" applyBorder="1" applyAlignment="1">
      <alignment horizontal="center" vertical="center" wrapText="1"/>
    </xf>
    <xf numFmtId="44" fontId="58" fillId="2" borderId="18" xfId="6" applyFont="1" applyFill="1" applyBorder="1" applyAlignment="1">
      <alignment horizontal="center" vertical="center" wrapText="1"/>
    </xf>
    <xf numFmtId="0" fontId="54" fillId="2" borderId="8" xfId="4" applyFont="1" applyFill="1" applyBorder="1" applyAlignment="1">
      <alignment horizontal="left" vertical="center" wrapText="1"/>
    </xf>
    <xf numFmtId="0" fontId="54" fillId="2" borderId="8" xfId="4" applyFont="1" applyFill="1" applyBorder="1" applyAlignment="1">
      <alignment horizontal="center" vertical="center" wrapText="1"/>
    </xf>
    <xf numFmtId="0" fontId="58" fillId="2" borderId="8" xfId="3" applyNumberFormat="1" applyFont="1" applyFill="1" applyBorder="1" applyAlignment="1">
      <alignment horizontal="center" vertical="center" wrapText="1"/>
    </xf>
    <xf numFmtId="44" fontId="58" fillId="2" borderId="8" xfId="3" applyFont="1" applyFill="1" applyBorder="1" applyAlignment="1">
      <alignment horizontal="center" vertical="center" wrapText="1"/>
    </xf>
    <xf numFmtId="44" fontId="58" fillId="2" borderId="8" xfId="6" applyFont="1" applyFill="1" applyBorder="1" applyAlignment="1">
      <alignment horizontal="center" vertical="center" wrapText="1"/>
    </xf>
    <xf numFmtId="9" fontId="58" fillId="2" borderId="8" xfId="4" applyNumberFormat="1" applyFont="1" applyFill="1" applyBorder="1" applyAlignment="1">
      <alignment horizontal="center" vertical="center" wrapText="1"/>
    </xf>
    <xf numFmtId="44" fontId="54" fillId="2" borderId="8" xfId="6" applyFont="1" applyFill="1" applyBorder="1" applyAlignment="1">
      <alignment horizontal="center" vertical="center" wrapText="1"/>
    </xf>
    <xf numFmtId="44" fontId="58" fillId="2" borderId="17" xfId="6" applyFont="1" applyFill="1" applyBorder="1" applyAlignment="1">
      <alignment horizontal="center" vertical="center" wrapText="1"/>
    </xf>
    <xf numFmtId="0" fontId="63" fillId="2" borderId="8" xfId="4" applyFont="1" applyFill="1" applyBorder="1" applyAlignment="1">
      <alignment horizontal="left" vertical="center" wrapText="1"/>
    </xf>
    <xf numFmtId="0" fontId="64" fillId="2" borderId="8" xfId="4" applyFont="1" applyFill="1" applyBorder="1" applyAlignment="1">
      <alignment horizontal="center" vertical="center" wrapText="1"/>
    </xf>
    <xf numFmtId="44" fontId="64" fillId="4" borderId="8" xfId="3" applyFont="1" applyFill="1" applyBorder="1" applyAlignment="1">
      <alignment horizontal="center" vertical="center" wrapText="1"/>
    </xf>
    <xf numFmtId="44" fontId="54" fillId="2" borderId="8" xfId="6" applyFont="1" applyFill="1" applyBorder="1" applyAlignment="1">
      <alignment horizontal="left" vertical="center" wrapText="1"/>
    </xf>
    <xf numFmtId="0" fontId="64" fillId="2" borderId="8" xfId="4" applyFont="1" applyFill="1" applyBorder="1" applyAlignment="1">
      <alignment horizontal="left" vertical="center" wrapText="1"/>
    </xf>
    <xf numFmtId="0" fontId="54" fillId="0" borderId="8" xfId="4" applyFont="1" applyFill="1" applyBorder="1" applyAlignment="1">
      <alignment horizontal="left" vertical="center" wrapText="1"/>
    </xf>
    <xf numFmtId="0" fontId="54" fillId="0" borderId="8" xfId="4" applyFont="1" applyFill="1" applyBorder="1" applyAlignment="1">
      <alignment horizontal="center" vertical="center" wrapText="1"/>
    </xf>
    <xf numFmtId="44" fontId="66" fillId="2" borderId="8" xfId="6" applyFont="1" applyFill="1" applyBorder="1" applyAlignment="1">
      <alignment horizontal="center" vertical="center" wrapText="1"/>
    </xf>
    <xf numFmtId="44" fontId="66" fillId="2" borderId="17" xfId="6" applyFont="1" applyFill="1" applyBorder="1" applyAlignment="1">
      <alignment horizontal="center" vertical="center" wrapText="1"/>
    </xf>
    <xf numFmtId="0" fontId="54" fillId="2" borderId="8" xfId="4" applyFont="1" applyFill="1" applyBorder="1" applyAlignment="1">
      <alignment horizontal="center" vertical="center"/>
    </xf>
    <xf numFmtId="44" fontId="53" fillId="2" borderId="8" xfId="6" applyFont="1" applyFill="1" applyBorder="1" applyAlignment="1">
      <alignment horizontal="center" vertical="center" wrapText="1"/>
    </xf>
    <xf numFmtId="0" fontId="58" fillId="2" borderId="8" xfId="4" applyFont="1" applyFill="1" applyBorder="1" applyAlignment="1">
      <alignment horizontal="center" vertical="center" wrapText="1"/>
    </xf>
    <xf numFmtId="0" fontId="64" fillId="4" borderId="0" xfId="4" applyFont="1" applyFill="1" applyBorder="1" applyAlignment="1">
      <alignment horizontal="center" vertical="center" wrapText="1"/>
    </xf>
    <xf numFmtId="44" fontId="54" fillId="0" borderId="8" xfId="6" applyFont="1" applyFill="1" applyBorder="1" applyAlignment="1">
      <alignment horizontal="center" vertical="center" wrapText="1"/>
    </xf>
    <xf numFmtId="49" fontId="64" fillId="2" borderId="8" xfId="4" applyNumberFormat="1" applyFont="1" applyFill="1" applyBorder="1" applyAlignment="1">
      <alignment horizontal="center" vertical="center" wrapText="1"/>
    </xf>
    <xf numFmtId="0" fontId="64" fillId="2" borderId="8" xfId="4" applyFont="1" applyFill="1" applyBorder="1" applyAlignment="1">
      <alignment horizontal="center" vertical="center"/>
    </xf>
    <xf numFmtId="44" fontId="64" fillId="2" borderId="8" xfId="6" applyFont="1" applyFill="1" applyBorder="1" applyAlignment="1">
      <alignment horizontal="center" vertical="center"/>
    </xf>
    <xf numFmtId="0" fontId="64" fillId="0" borderId="8" xfId="4" applyFont="1" applyFill="1" applyBorder="1" applyAlignment="1">
      <alignment horizontal="center" vertical="center" wrapText="1"/>
    </xf>
    <xf numFmtId="0" fontId="58" fillId="2" borderId="8" xfId="4" applyFont="1" applyFill="1" applyBorder="1" applyAlignment="1">
      <alignment horizontal="left" vertical="center" wrapText="1"/>
    </xf>
    <xf numFmtId="44" fontId="54" fillId="2" borderId="8" xfId="6" applyFont="1" applyFill="1" applyBorder="1" applyAlignment="1">
      <alignment horizontal="center" vertical="center"/>
    </xf>
    <xf numFmtId="0" fontId="69" fillId="2" borderId="8" xfId="4" applyFont="1" applyFill="1" applyBorder="1" applyAlignment="1">
      <alignment horizontal="left" vertical="center"/>
    </xf>
    <xf numFmtId="49" fontId="54" fillId="2" borderId="8" xfId="4" applyNumberFormat="1" applyFont="1" applyFill="1" applyBorder="1" applyAlignment="1">
      <alignment horizontal="center" vertical="center"/>
    </xf>
    <xf numFmtId="0" fontId="53" fillId="2" borderId="8" xfId="4" applyFont="1" applyFill="1" applyBorder="1" applyAlignment="1">
      <alignment horizontal="left" vertical="center"/>
    </xf>
    <xf numFmtId="0" fontId="53" fillId="2" borderId="8" xfId="4" applyFont="1" applyFill="1" applyBorder="1" applyAlignment="1">
      <alignment horizontal="center" vertical="center"/>
    </xf>
    <xf numFmtId="0" fontId="54" fillId="0" borderId="8" xfId="4" applyFont="1" applyBorder="1" applyAlignment="1">
      <alignment horizontal="center" vertical="center" wrapText="1"/>
    </xf>
    <xf numFmtId="0" fontId="53" fillId="0" borderId="8" xfId="4" applyFont="1" applyFill="1" applyBorder="1" applyAlignment="1">
      <alignment horizontal="left" vertical="center" wrapText="1"/>
    </xf>
    <xf numFmtId="44" fontId="54" fillId="0" borderId="8" xfId="6" applyFont="1" applyFill="1" applyBorder="1" applyAlignment="1">
      <alignment horizontal="left" vertical="center" wrapText="1"/>
    </xf>
    <xf numFmtId="0" fontId="54" fillId="0" borderId="15" xfId="4" applyFont="1" applyFill="1" applyBorder="1" applyAlignment="1">
      <alignment horizontal="left" vertical="center" wrapText="1"/>
    </xf>
    <xf numFmtId="0" fontId="54" fillId="0" borderId="15" xfId="4" applyFont="1" applyFill="1" applyBorder="1" applyAlignment="1">
      <alignment horizontal="center" vertical="center" wrapText="1"/>
    </xf>
    <xf numFmtId="44" fontId="54" fillId="0" borderId="15" xfId="6" applyFont="1" applyFill="1" applyBorder="1" applyAlignment="1">
      <alignment horizontal="center" vertical="center" wrapText="1"/>
    </xf>
    <xf numFmtId="44" fontId="58" fillId="2" borderId="15" xfId="6" applyFont="1" applyFill="1" applyBorder="1" applyAlignment="1">
      <alignment horizontal="center" vertical="center" wrapText="1"/>
    </xf>
    <xf numFmtId="9" fontId="58" fillId="2" borderId="15" xfId="4" applyNumberFormat="1" applyFont="1" applyFill="1" applyBorder="1" applyAlignment="1">
      <alignment horizontal="center" vertical="center" wrapText="1"/>
    </xf>
    <xf numFmtId="44" fontId="54" fillId="2" borderId="15" xfId="6" applyFont="1" applyFill="1" applyBorder="1" applyAlignment="1">
      <alignment horizontal="center" vertical="center" wrapText="1"/>
    </xf>
    <xf numFmtId="44" fontId="58" fillId="2" borderId="14" xfId="6" applyFont="1" applyFill="1" applyBorder="1" applyAlignment="1">
      <alignment horizontal="center" vertical="center" wrapText="1"/>
    </xf>
    <xf numFmtId="0" fontId="54" fillId="0" borderId="8" xfId="4" applyFont="1" applyBorder="1" applyAlignment="1">
      <alignment horizontal="left" vertical="center" wrapText="1"/>
    </xf>
    <xf numFmtId="0" fontId="70" fillId="0" borderId="8" xfId="4"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9" fillId="3" borderId="1" xfId="0" applyFont="1" applyFill="1" applyBorder="1" applyAlignment="1">
      <alignment horizontal="right"/>
    </xf>
    <xf numFmtId="0" fontId="39" fillId="3" borderId="2" xfId="0" applyFont="1" applyFill="1" applyBorder="1" applyAlignment="1">
      <alignment horizontal="right"/>
    </xf>
    <xf numFmtId="0" fontId="39" fillId="3" borderId="3" xfId="0" applyFont="1" applyFill="1" applyBorder="1" applyAlignment="1">
      <alignment horizontal="right"/>
    </xf>
    <xf numFmtId="0" fontId="5" fillId="3" borderId="1"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41" fillId="3" borderId="2" xfId="0" applyFont="1" applyFill="1" applyBorder="1" applyAlignment="1">
      <alignment horizontal="left" vertical="top" wrapText="1"/>
    </xf>
    <xf numFmtId="0" fontId="41" fillId="3" borderId="3" xfId="0" applyFont="1" applyFill="1" applyBorder="1" applyAlignment="1">
      <alignment horizontal="center" vertical="top" wrapText="1"/>
    </xf>
    <xf numFmtId="0" fontId="59" fillId="3" borderId="1" xfId="4" applyFont="1" applyFill="1" applyBorder="1" applyAlignment="1">
      <alignment horizontal="right"/>
    </xf>
    <xf numFmtId="0" fontId="59" fillId="3" borderId="2" xfId="4" applyFont="1" applyFill="1" applyBorder="1" applyAlignment="1">
      <alignment horizontal="right"/>
    </xf>
    <xf numFmtId="0" fontId="59" fillId="3" borderId="3" xfId="4" applyFont="1" applyFill="1" applyBorder="1" applyAlignment="1">
      <alignment horizontal="right"/>
    </xf>
    <xf numFmtId="0" fontId="6" fillId="2" borderId="10" xfId="4" applyFont="1" applyFill="1" applyBorder="1" applyAlignment="1">
      <alignment horizontal="center" vertical="top" wrapText="1"/>
    </xf>
    <xf numFmtId="0" fontId="6" fillId="2" borderId="13" xfId="4" applyFont="1" applyFill="1" applyBorder="1" applyAlignment="1">
      <alignment horizontal="center" vertical="top" wrapText="1"/>
    </xf>
    <xf numFmtId="0" fontId="19" fillId="0" borderId="10" xfId="4" applyFont="1" applyFill="1" applyBorder="1" applyAlignment="1">
      <alignment horizontal="left" vertical="top" wrapText="1"/>
    </xf>
    <xf numFmtId="0" fontId="19" fillId="0" borderId="13" xfId="4" applyFont="1" applyFill="1" applyBorder="1" applyAlignment="1">
      <alignment horizontal="left" vertical="top" wrapText="1"/>
    </xf>
    <xf numFmtId="0" fontId="7" fillId="0" borderId="10" xfId="4" applyFont="1" applyFill="1" applyBorder="1" applyAlignment="1">
      <alignment horizontal="center" vertical="center" wrapText="1"/>
    </xf>
    <xf numFmtId="0" fontId="7" fillId="0" borderId="13" xfId="4" applyFont="1" applyFill="1" applyBorder="1" applyAlignment="1">
      <alignment horizontal="center" vertical="center" wrapText="1"/>
    </xf>
    <xf numFmtId="4" fontId="7" fillId="0" borderId="10" xfId="6" applyNumberFormat="1" applyFont="1" applyFill="1" applyBorder="1" applyAlignment="1">
      <alignment horizontal="center" vertical="center" wrapText="1"/>
    </xf>
    <xf numFmtId="4" fontId="7" fillId="0" borderId="13" xfId="6" applyNumberFormat="1"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13" xfId="4" applyFont="1" applyFill="1" applyBorder="1" applyAlignment="1">
      <alignment horizontal="center" vertical="center" wrapText="1"/>
    </xf>
    <xf numFmtId="9" fontId="7" fillId="0" borderId="10" xfId="4" applyNumberFormat="1" applyFont="1" applyFill="1" applyBorder="1" applyAlignment="1">
      <alignment horizontal="center" vertical="center" wrapText="1"/>
    </xf>
    <xf numFmtId="9" fontId="7" fillId="0" borderId="13" xfId="4" applyNumberFormat="1" applyFont="1" applyFill="1" applyBorder="1" applyAlignment="1">
      <alignment horizontal="center" vertical="center" wrapText="1"/>
    </xf>
    <xf numFmtId="44" fontId="6" fillId="2" borderId="10" xfId="6" applyFont="1" applyFill="1" applyBorder="1" applyAlignment="1">
      <alignment horizontal="center" vertical="center" wrapText="1"/>
    </xf>
    <xf numFmtId="44" fontId="6" fillId="2" borderId="13" xfId="6" applyFont="1" applyFill="1" applyBorder="1" applyAlignment="1">
      <alignment horizontal="center" vertical="center" wrapText="1"/>
    </xf>
    <xf numFmtId="0" fontId="5" fillId="3" borderId="1" xfId="9" applyFont="1" applyFill="1" applyBorder="1" applyAlignment="1">
      <alignment horizontal="left" vertical="center" wrapText="1"/>
    </xf>
    <xf numFmtId="0" fontId="5" fillId="3" borderId="2" xfId="9" applyFont="1" applyFill="1" applyBorder="1" applyAlignment="1">
      <alignment horizontal="left" vertical="center" wrapText="1"/>
    </xf>
    <xf numFmtId="0" fontId="5" fillId="3" borderId="3" xfId="9" applyFont="1" applyFill="1" applyBorder="1" applyAlignment="1">
      <alignment horizontal="left" vertical="center" wrapText="1"/>
    </xf>
    <xf numFmtId="0" fontId="5" fillId="3" borderId="1" xfId="9" applyFont="1" applyFill="1" applyBorder="1" applyAlignment="1">
      <alignment horizontal="center" vertical="center" wrapText="1"/>
    </xf>
    <xf numFmtId="0" fontId="5" fillId="3" borderId="3" xfId="9" applyFont="1" applyFill="1" applyBorder="1" applyAlignment="1">
      <alignment horizontal="center" vertical="center" wrapText="1"/>
    </xf>
    <xf numFmtId="0" fontId="5" fillId="3" borderId="2" xfId="9" applyFont="1" applyFill="1" applyBorder="1" applyAlignment="1">
      <alignment horizontal="center" vertical="center" wrapText="1"/>
    </xf>
    <xf numFmtId="0" fontId="43" fillId="0" borderId="0" xfId="9" applyFont="1" applyAlignment="1">
      <alignment horizontal="center"/>
    </xf>
    <xf numFmtId="0" fontId="48" fillId="3" borderId="1" xfId="9" applyFont="1" applyFill="1" applyBorder="1" applyAlignment="1">
      <alignment horizontal="right"/>
    </xf>
    <xf numFmtId="0" fontId="48" fillId="3" borderId="2" xfId="9" applyFont="1" applyFill="1" applyBorder="1" applyAlignment="1">
      <alignment horizontal="right"/>
    </xf>
    <xf numFmtId="0" fontId="48" fillId="3" borderId="3" xfId="9" applyFont="1" applyFill="1" applyBorder="1" applyAlignment="1">
      <alignment horizontal="right"/>
    </xf>
    <xf numFmtId="0" fontId="20" fillId="0" borderId="0" xfId="4" applyBorder="1" applyAlignment="1">
      <alignment horizontal="center"/>
    </xf>
    <xf numFmtId="0" fontId="60" fillId="3" borderId="1" xfId="4" applyFont="1" applyFill="1" applyBorder="1" applyAlignment="1">
      <alignment horizontal="right"/>
    </xf>
    <xf numFmtId="0" fontId="60" fillId="3" borderId="2" xfId="4" applyFont="1" applyFill="1" applyBorder="1" applyAlignment="1">
      <alignment horizontal="right"/>
    </xf>
    <xf numFmtId="0" fontId="60" fillId="3" borderId="3" xfId="4" applyFont="1" applyFill="1" applyBorder="1" applyAlignment="1">
      <alignment horizontal="right"/>
    </xf>
    <xf numFmtId="0" fontId="39" fillId="3" borderId="1" xfId="4" applyFont="1" applyFill="1" applyBorder="1" applyAlignment="1">
      <alignment horizontal="right"/>
    </xf>
    <xf numFmtId="0" fontId="39" fillId="3" borderId="2" xfId="4" applyFont="1" applyFill="1" applyBorder="1" applyAlignment="1">
      <alignment horizontal="right"/>
    </xf>
    <xf numFmtId="0" fontId="39" fillId="3" borderId="3" xfId="4" applyFont="1" applyFill="1" applyBorder="1" applyAlignment="1">
      <alignment horizontal="right"/>
    </xf>
    <xf numFmtId="0" fontId="62" fillId="3" borderId="1" xfId="4" applyFont="1" applyFill="1" applyBorder="1" applyAlignment="1">
      <alignment horizontal="right"/>
    </xf>
    <xf numFmtId="0" fontId="62" fillId="3" borderId="2" xfId="4" applyFont="1" applyFill="1" applyBorder="1" applyAlignment="1">
      <alignment horizontal="right"/>
    </xf>
    <xf numFmtId="0" fontId="62" fillId="3" borderId="3" xfId="4" applyFont="1" applyFill="1" applyBorder="1" applyAlignment="1">
      <alignment horizontal="right"/>
    </xf>
    <xf numFmtId="0" fontId="5" fillId="3" borderId="23"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39" fillId="3" borderId="25" xfId="0" applyFont="1" applyFill="1" applyBorder="1" applyAlignment="1">
      <alignment horizontal="right"/>
    </xf>
    <xf numFmtId="0" fontId="39" fillId="3" borderId="26" xfId="0" applyFont="1" applyFill="1" applyBorder="1" applyAlignment="1">
      <alignment horizontal="right"/>
    </xf>
    <xf numFmtId="0" fontId="39" fillId="3" borderId="27" xfId="0" applyFont="1" applyFill="1" applyBorder="1" applyAlignment="1">
      <alignment horizontal="right"/>
    </xf>
    <xf numFmtId="0" fontId="70" fillId="0" borderId="10" xfId="4" applyFont="1" applyFill="1" applyBorder="1" applyAlignment="1">
      <alignment horizontal="center" vertical="center" wrapText="1"/>
    </xf>
    <xf numFmtId="0" fontId="70" fillId="0" borderId="13" xfId="4" applyFont="1" applyFill="1" applyBorder="1" applyAlignment="1">
      <alignment horizontal="center" vertical="center" wrapText="1"/>
    </xf>
    <xf numFmtId="0" fontId="71" fillId="0" borderId="8" xfId="4" applyFont="1" applyFill="1" applyBorder="1" applyAlignment="1">
      <alignment horizontal="left" vertical="top" wrapText="1"/>
    </xf>
  </cellXfs>
  <cellStyles count="12">
    <cellStyle name="Normalny" xfId="0" builtinId="0"/>
    <cellStyle name="Normalny 2" xfId="4"/>
    <cellStyle name="Normalny 3" xfId="9"/>
    <cellStyle name="Normalny_Arkusz1" xfId="7"/>
    <cellStyle name="Procentowy" xfId="2" builtinId="5"/>
    <cellStyle name="Tekst objaśnienia 2" xfId="10"/>
    <cellStyle name="Walutowy" xfId="1" builtinId="4"/>
    <cellStyle name="Walutowy 2" xfId="5"/>
    <cellStyle name="Walutowy 2 2" xfId="6"/>
    <cellStyle name="Walutowy 2 2 2" xfId="8"/>
    <cellStyle name="Walutowy 3" xfId="3"/>
    <cellStyle name="Walutowy 4" xfId="11"/>
  </cellStyles>
  <dxfs count="0"/>
  <tableStyles count="0" defaultTableStyle="TableStyleMedium2" defaultPivotStyle="PivotStyleLight16"/>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zoomScale="85" zoomScaleNormal="85" workbookViewId="0">
      <selection activeCell="B22" sqref="B22"/>
    </sheetView>
  </sheetViews>
  <sheetFormatPr defaultRowHeight="15"/>
  <cols>
    <col min="2" max="2" width="24.28515625" style="36" customWidth="1"/>
    <col min="3" max="3" width="14.7109375" customWidth="1"/>
    <col min="6" max="6" width="11.5703125" customWidth="1"/>
    <col min="7" max="7" width="13.140625" customWidth="1"/>
    <col min="8" max="8" width="13" customWidth="1"/>
    <col min="10" max="10" width="15.42578125" customWidth="1"/>
    <col min="11" max="11" width="15.140625" customWidth="1"/>
    <col min="12" max="12" width="6.5703125" customWidth="1"/>
    <col min="13" max="13" width="12.85546875" customWidth="1"/>
  </cols>
  <sheetData>
    <row r="1" spans="1:13" ht="15.75" thickBot="1">
      <c r="A1" s="456" t="s">
        <v>407</v>
      </c>
      <c r="B1" s="457"/>
      <c r="C1" s="457"/>
      <c r="D1" s="457"/>
      <c r="E1" s="457"/>
      <c r="F1" s="457"/>
      <c r="G1" s="457"/>
      <c r="H1" s="457"/>
      <c r="I1" s="457"/>
      <c r="J1" s="457"/>
      <c r="K1" s="458"/>
    </row>
    <row r="2" spans="1:13" ht="15.75" thickBot="1">
      <c r="A2" s="450" t="s">
        <v>406</v>
      </c>
      <c r="B2" s="451"/>
      <c r="C2" s="451"/>
      <c r="D2" s="451"/>
      <c r="E2" s="451"/>
      <c r="F2" s="451"/>
      <c r="G2" s="451"/>
      <c r="H2" s="451"/>
      <c r="I2" s="451"/>
      <c r="J2" s="451"/>
      <c r="K2" s="452"/>
    </row>
    <row r="3" spans="1:13" ht="15.75" thickBot="1">
      <c r="A3" s="453" t="s">
        <v>0</v>
      </c>
      <c r="B3" s="454"/>
      <c r="C3" s="453" t="s">
        <v>1</v>
      </c>
      <c r="D3" s="455"/>
      <c r="E3" s="455"/>
      <c r="F3" s="455"/>
      <c r="G3" s="455"/>
      <c r="H3" s="455"/>
      <c r="I3" s="455"/>
      <c r="J3" s="455"/>
      <c r="K3" s="454"/>
    </row>
    <row r="4" spans="1:13" ht="48.75" thickBot="1">
      <c r="A4" s="28" t="s">
        <v>2</v>
      </c>
      <c r="B4" s="55" t="s">
        <v>3</v>
      </c>
      <c r="C4" s="28" t="s">
        <v>4</v>
      </c>
      <c r="D4" s="28" t="s">
        <v>5</v>
      </c>
      <c r="E4" s="28" t="s">
        <v>6</v>
      </c>
      <c r="F4" s="28" t="s">
        <v>7</v>
      </c>
      <c r="G4" s="29" t="s">
        <v>8</v>
      </c>
      <c r="H4" s="29" t="s">
        <v>17</v>
      </c>
      <c r="I4" s="28" t="s">
        <v>9</v>
      </c>
      <c r="J4" s="29" t="s">
        <v>18</v>
      </c>
      <c r="K4" s="29" t="s">
        <v>19</v>
      </c>
      <c r="M4" s="54"/>
    </row>
    <row r="5" spans="1:13">
      <c r="A5" s="30" t="s">
        <v>20</v>
      </c>
      <c r="B5" s="53" t="s">
        <v>21</v>
      </c>
      <c r="C5" s="32" t="s">
        <v>22</v>
      </c>
      <c r="D5" s="31" t="s">
        <v>23</v>
      </c>
      <c r="E5" s="32" t="s">
        <v>24</v>
      </c>
      <c r="F5" s="31" t="s">
        <v>25</v>
      </c>
      <c r="G5" s="33" t="s">
        <v>26</v>
      </c>
      <c r="H5" s="34" t="s">
        <v>27</v>
      </c>
      <c r="I5" s="32" t="s">
        <v>28</v>
      </c>
      <c r="J5" s="34" t="s">
        <v>29</v>
      </c>
      <c r="K5" s="35" t="s">
        <v>30</v>
      </c>
    </row>
    <row r="6" spans="1:13" ht="39" customHeight="1">
      <c r="A6" s="49">
        <v>1</v>
      </c>
      <c r="B6" s="376" t="s">
        <v>52</v>
      </c>
      <c r="C6" s="49"/>
      <c r="D6" s="49"/>
      <c r="E6" s="49">
        <v>100</v>
      </c>
      <c r="F6" s="48">
        <v>960</v>
      </c>
      <c r="G6" s="45"/>
      <c r="H6" s="45"/>
      <c r="I6" s="46"/>
      <c r="J6" s="45"/>
      <c r="K6" s="45"/>
      <c r="M6" s="43"/>
    </row>
    <row r="7" spans="1:13" ht="34.5" customHeight="1">
      <c r="A7" s="51" t="s">
        <v>51</v>
      </c>
      <c r="B7" s="376" t="s">
        <v>50</v>
      </c>
      <c r="C7" s="49"/>
      <c r="D7" s="49"/>
      <c r="E7" s="49">
        <v>104</v>
      </c>
      <c r="F7" s="48">
        <v>960</v>
      </c>
      <c r="G7" s="45"/>
      <c r="H7" s="45"/>
      <c r="I7" s="46"/>
      <c r="J7" s="45"/>
      <c r="K7" s="45"/>
      <c r="M7" s="43"/>
    </row>
    <row r="8" spans="1:13" ht="39" customHeight="1">
      <c r="A8" s="51" t="s">
        <v>49</v>
      </c>
      <c r="B8" s="376" t="s">
        <v>48</v>
      </c>
      <c r="C8" s="49"/>
      <c r="D8" s="49"/>
      <c r="E8" s="49">
        <v>100</v>
      </c>
      <c r="F8" s="48">
        <v>1000</v>
      </c>
      <c r="G8" s="45"/>
      <c r="H8" s="45"/>
      <c r="I8" s="46"/>
      <c r="J8" s="45"/>
      <c r="K8" s="45"/>
      <c r="M8" s="43"/>
    </row>
    <row r="9" spans="1:13" ht="39" customHeight="1">
      <c r="A9" s="49">
        <v>4</v>
      </c>
      <c r="B9" s="376" t="s">
        <v>47</v>
      </c>
      <c r="C9" s="49"/>
      <c r="D9" s="49"/>
      <c r="E9" s="49">
        <v>104</v>
      </c>
      <c r="F9" s="48">
        <v>960</v>
      </c>
      <c r="G9" s="45"/>
      <c r="H9" s="45"/>
      <c r="I9" s="46"/>
      <c r="J9" s="45"/>
      <c r="K9" s="45"/>
      <c r="M9" s="43"/>
    </row>
    <row r="10" spans="1:13" ht="44.25" customHeight="1">
      <c r="A10" s="51" t="s">
        <v>46</v>
      </c>
      <c r="B10" s="376" t="s">
        <v>45</v>
      </c>
      <c r="C10" s="49"/>
      <c r="D10" s="49"/>
      <c r="E10" s="49">
        <v>10</v>
      </c>
      <c r="F10" s="48">
        <v>960</v>
      </c>
      <c r="G10" s="52"/>
      <c r="H10" s="45"/>
      <c r="I10" s="46"/>
      <c r="J10" s="45"/>
      <c r="K10" s="45"/>
      <c r="M10" s="43"/>
    </row>
    <row r="11" spans="1:13" ht="28.5" customHeight="1">
      <c r="A11" s="51" t="s">
        <v>44</v>
      </c>
      <c r="B11" s="376" t="s">
        <v>43</v>
      </c>
      <c r="C11" s="49"/>
      <c r="D11" s="49"/>
      <c r="E11" s="49">
        <v>10</v>
      </c>
      <c r="F11" s="48">
        <v>1000</v>
      </c>
      <c r="G11" s="52"/>
      <c r="H11" s="45"/>
      <c r="I11" s="46"/>
      <c r="J11" s="45"/>
      <c r="K11" s="45"/>
      <c r="M11" s="43"/>
    </row>
    <row r="12" spans="1:13" ht="41.25" customHeight="1">
      <c r="A12" s="51" t="s">
        <v>42</v>
      </c>
      <c r="B12" s="376" t="s">
        <v>41</v>
      </c>
      <c r="C12" s="49"/>
      <c r="D12" s="49"/>
      <c r="E12" s="49">
        <v>10</v>
      </c>
      <c r="F12" s="48">
        <v>960</v>
      </c>
      <c r="G12" s="52"/>
      <c r="H12" s="45"/>
      <c r="I12" s="46"/>
      <c r="J12" s="45"/>
      <c r="K12" s="45"/>
      <c r="M12" s="43"/>
    </row>
    <row r="13" spans="1:13" ht="39" customHeight="1">
      <c r="A13" s="51" t="s">
        <v>40</v>
      </c>
      <c r="B13" s="376" t="s">
        <v>39</v>
      </c>
      <c r="C13" s="49"/>
      <c r="D13" s="49"/>
      <c r="E13" s="49">
        <v>10</v>
      </c>
      <c r="F13" s="48">
        <v>960</v>
      </c>
      <c r="G13" s="52"/>
      <c r="H13" s="45"/>
      <c r="I13" s="46"/>
      <c r="J13" s="45"/>
      <c r="K13" s="45"/>
      <c r="M13" s="43"/>
    </row>
    <row r="14" spans="1:13" ht="43.5" customHeight="1">
      <c r="A14" s="51" t="s">
        <v>38</v>
      </c>
      <c r="B14" s="376" t="s">
        <v>37</v>
      </c>
      <c r="C14" s="49"/>
      <c r="D14" s="49"/>
      <c r="E14" s="49">
        <v>10</v>
      </c>
      <c r="F14" s="48">
        <v>960</v>
      </c>
      <c r="G14" s="52"/>
      <c r="H14" s="45"/>
      <c r="I14" s="46"/>
      <c r="J14" s="45"/>
      <c r="K14" s="45"/>
      <c r="M14" s="43"/>
    </row>
    <row r="15" spans="1:13" ht="39.75" customHeight="1">
      <c r="A15" s="51" t="s">
        <v>36</v>
      </c>
      <c r="B15" s="376" t="s">
        <v>432</v>
      </c>
      <c r="C15" s="49"/>
      <c r="D15" s="49"/>
      <c r="E15" s="49">
        <v>10</v>
      </c>
      <c r="F15" s="48">
        <v>960</v>
      </c>
      <c r="G15" s="52"/>
      <c r="H15" s="45"/>
      <c r="I15" s="46"/>
      <c r="J15" s="45"/>
      <c r="K15" s="45"/>
      <c r="M15" s="43"/>
    </row>
    <row r="16" spans="1:13" ht="26.25" customHeight="1">
      <c r="A16" s="51" t="s">
        <v>35</v>
      </c>
      <c r="B16" s="376" t="s">
        <v>34</v>
      </c>
      <c r="C16" s="49"/>
      <c r="D16" s="49"/>
      <c r="E16" s="49">
        <v>2</v>
      </c>
      <c r="F16" s="48">
        <v>100</v>
      </c>
      <c r="G16" s="52"/>
      <c r="H16" s="45"/>
      <c r="I16" s="46"/>
      <c r="J16" s="45"/>
      <c r="K16" s="45"/>
      <c r="M16" s="43"/>
    </row>
    <row r="17" spans="1:13" ht="22.5" customHeight="1">
      <c r="A17" s="51" t="s">
        <v>33</v>
      </c>
      <c r="B17" s="376" t="s">
        <v>32</v>
      </c>
      <c r="C17" s="49"/>
      <c r="D17" s="49"/>
      <c r="E17" s="49">
        <v>2</v>
      </c>
      <c r="F17" s="48">
        <v>100</v>
      </c>
      <c r="G17" s="47"/>
      <c r="H17" s="44"/>
      <c r="I17" s="46"/>
      <c r="J17" s="45"/>
      <c r="K17" s="44"/>
      <c r="M17" s="43"/>
    </row>
    <row r="18" spans="1:13">
      <c r="A18" s="42"/>
      <c r="B18" s="41"/>
      <c r="C18" s="40"/>
      <c r="D18" s="40"/>
      <c r="E18" s="40"/>
      <c r="F18" s="40"/>
      <c r="G18" s="385" t="s">
        <v>176</v>
      </c>
      <c r="H18" s="38"/>
      <c r="I18" s="39"/>
      <c r="J18" s="39"/>
      <c r="K18" s="38"/>
      <c r="M18" s="37"/>
    </row>
    <row r="21" spans="1:13">
      <c r="J21" s="19" t="s">
        <v>15</v>
      </c>
      <c r="K21" s="19"/>
    </row>
    <row r="22" spans="1:13">
      <c r="J22" s="19" t="s">
        <v>16</v>
      </c>
      <c r="K22" s="19"/>
      <c r="L22" s="19"/>
    </row>
    <row r="23" spans="1:13">
      <c r="L23" s="19"/>
    </row>
  </sheetData>
  <mergeCells count="4">
    <mergeCell ref="A2:K2"/>
    <mergeCell ref="A3:B3"/>
    <mergeCell ref="C3:K3"/>
    <mergeCell ref="A1:K1"/>
  </mergeCells>
  <pageMargins left="0.7" right="0.7" top="0.75" bottom="0.75" header="0.3" footer="0.3"/>
  <pageSetup paperSize="9" scale="8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130" zoomScaleNormal="130" workbookViewId="0">
      <selection activeCell="F18" sqref="F18"/>
    </sheetView>
  </sheetViews>
  <sheetFormatPr defaultRowHeight="14.25"/>
  <cols>
    <col min="1" max="1" width="5.28515625" style="126" customWidth="1"/>
    <col min="2" max="2" width="31.7109375" style="126" customWidth="1"/>
    <col min="3" max="3" width="15.42578125" style="126" customWidth="1"/>
    <col min="4" max="4" width="11.28515625" style="126" customWidth="1"/>
    <col min="5" max="5" width="9.7109375" style="126" customWidth="1"/>
    <col min="6" max="6" width="10.140625" style="126" customWidth="1"/>
    <col min="7" max="7" width="13.28515625" style="126" customWidth="1"/>
    <col min="8" max="8" width="16" style="126" customWidth="1"/>
    <col min="9" max="9" width="8.42578125" style="126" customWidth="1"/>
    <col min="10" max="10" width="13.140625" style="126" customWidth="1"/>
    <col min="11" max="11" width="16.28515625" style="126" customWidth="1"/>
    <col min="12" max="12" width="9.140625" style="126"/>
    <col min="13" max="13" width="14.42578125" style="126" customWidth="1"/>
    <col min="14" max="14" width="11.5703125" style="126" customWidth="1"/>
    <col min="15" max="15" width="13.85546875" style="126" customWidth="1"/>
    <col min="16" max="16" width="15.85546875" style="126" customWidth="1"/>
    <col min="17" max="17" width="9.140625" style="126"/>
    <col min="18" max="18" width="12.7109375" style="126" bestFit="1" customWidth="1"/>
    <col min="19" max="16384" width="9.140625" style="126"/>
  </cols>
  <sheetData>
    <row r="1" spans="1:18" ht="15" thickBot="1">
      <c r="A1" s="497" t="s">
        <v>417</v>
      </c>
      <c r="B1" s="498"/>
      <c r="C1" s="498"/>
      <c r="D1" s="498"/>
      <c r="E1" s="498"/>
      <c r="F1" s="498"/>
      <c r="G1" s="498"/>
      <c r="H1" s="498"/>
      <c r="I1" s="498"/>
      <c r="J1" s="498"/>
      <c r="K1" s="499"/>
    </row>
    <row r="2" spans="1:18" ht="15" customHeight="1" thickBot="1">
      <c r="A2" s="450" t="s">
        <v>14</v>
      </c>
      <c r="B2" s="451"/>
      <c r="C2" s="451"/>
      <c r="D2" s="451"/>
      <c r="E2" s="451"/>
      <c r="F2" s="451"/>
      <c r="G2" s="451"/>
      <c r="H2" s="451"/>
      <c r="I2" s="451"/>
      <c r="J2" s="451"/>
      <c r="K2" s="452"/>
    </row>
    <row r="3" spans="1:18" ht="15" customHeight="1" thickBot="1">
      <c r="A3" s="453" t="s">
        <v>0</v>
      </c>
      <c r="B3" s="454"/>
      <c r="C3" s="453" t="s">
        <v>1</v>
      </c>
      <c r="D3" s="455"/>
      <c r="E3" s="455"/>
      <c r="F3" s="455"/>
      <c r="G3" s="455"/>
      <c r="H3" s="455"/>
      <c r="I3" s="455"/>
      <c r="J3" s="455"/>
      <c r="K3" s="454"/>
    </row>
    <row r="4" spans="1:18" ht="63" customHeight="1" thickBot="1">
      <c r="A4" s="28" t="s">
        <v>2</v>
      </c>
      <c r="B4" s="28" t="s">
        <v>3</v>
      </c>
      <c r="C4" s="28" t="s">
        <v>4</v>
      </c>
      <c r="D4" s="28" t="s">
        <v>5</v>
      </c>
      <c r="E4" s="28" t="s">
        <v>6</v>
      </c>
      <c r="F4" s="28" t="s">
        <v>7</v>
      </c>
      <c r="G4" s="29" t="s">
        <v>8</v>
      </c>
      <c r="H4" s="29" t="s">
        <v>17</v>
      </c>
      <c r="I4" s="28" t="s">
        <v>9</v>
      </c>
      <c r="J4" s="29" t="s">
        <v>18</v>
      </c>
      <c r="K4" s="29" t="s">
        <v>19</v>
      </c>
      <c r="M4" s="246"/>
      <c r="N4" s="247"/>
      <c r="O4" s="246"/>
      <c r="P4" s="246"/>
      <c r="Q4" s="131"/>
      <c r="R4" s="131"/>
    </row>
    <row r="5" spans="1:18">
      <c r="A5" s="30" t="s">
        <v>20</v>
      </c>
      <c r="B5" s="31" t="s">
        <v>21</v>
      </c>
      <c r="C5" s="32" t="s">
        <v>22</v>
      </c>
      <c r="D5" s="31" t="s">
        <v>23</v>
      </c>
      <c r="E5" s="32" t="s">
        <v>24</v>
      </c>
      <c r="F5" s="31" t="s">
        <v>25</v>
      </c>
      <c r="G5" s="33" t="s">
        <v>26</v>
      </c>
      <c r="H5" s="34" t="s">
        <v>27</v>
      </c>
      <c r="I5" s="32" t="s">
        <v>28</v>
      </c>
      <c r="J5" s="34" t="s">
        <v>29</v>
      </c>
      <c r="K5" s="35" t="s">
        <v>30</v>
      </c>
      <c r="M5" s="131"/>
      <c r="N5" s="131"/>
      <c r="O5" s="131"/>
      <c r="P5" s="131"/>
      <c r="Q5" s="131"/>
      <c r="R5" s="131"/>
    </row>
    <row r="6" spans="1:18" ht="24">
      <c r="A6" s="238">
        <v>1</v>
      </c>
      <c r="B6" s="238" t="s">
        <v>274</v>
      </c>
      <c r="C6" s="238"/>
      <c r="D6" s="238"/>
      <c r="E6" s="238">
        <v>976</v>
      </c>
      <c r="F6" s="238">
        <v>100</v>
      </c>
      <c r="G6" s="274"/>
      <c r="H6" s="266"/>
      <c r="I6" s="268"/>
      <c r="J6" s="267"/>
      <c r="K6" s="266"/>
      <c r="M6" s="265"/>
      <c r="N6" s="145"/>
      <c r="O6" s="265"/>
      <c r="P6" s="265"/>
      <c r="Q6" s="131"/>
      <c r="R6" s="224"/>
    </row>
    <row r="7" spans="1:18" ht="24">
      <c r="A7" s="238">
        <v>2</v>
      </c>
      <c r="B7" s="238" t="s">
        <v>274</v>
      </c>
      <c r="C7" s="238"/>
      <c r="D7" s="238"/>
      <c r="E7" s="238">
        <v>840</v>
      </c>
      <c r="F7" s="238">
        <v>200</v>
      </c>
      <c r="G7" s="274"/>
      <c r="H7" s="266"/>
      <c r="I7" s="268"/>
      <c r="J7" s="267"/>
      <c r="K7" s="266"/>
      <c r="M7" s="265"/>
      <c r="N7" s="145"/>
      <c r="O7" s="265"/>
      <c r="P7" s="265"/>
      <c r="Q7" s="131"/>
      <c r="R7" s="224"/>
    </row>
    <row r="8" spans="1:18" ht="24">
      <c r="A8" s="270">
        <v>4</v>
      </c>
      <c r="B8" s="238" t="s">
        <v>273</v>
      </c>
      <c r="C8" s="238"/>
      <c r="D8" s="238"/>
      <c r="E8" s="238">
        <v>544</v>
      </c>
      <c r="F8" s="238">
        <v>100</v>
      </c>
      <c r="G8" s="274"/>
      <c r="H8" s="266"/>
      <c r="I8" s="268"/>
      <c r="J8" s="267"/>
      <c r="K8" s="266"/>
      <c r="M8" s="265"/>
      <c r="N8" s="145"/>
      <c r="O8" s="265"/>
      <c r="P8" s="265"/>
      <c r="Q8" s="131"/>
      <c r="R8" s="224"/>
    </row>
    <row r="9" spans="1:18" ht="24">
      <c r="A9" s="238">
        <v>5</v>
      </c>
      <c r="B9" s="238" t="s">
        <v>272</v>
      </c>
      <c r="C9" s="238"/>
      <c r="D9" s="238"/>
      <c r="E9" s="238">
        <v>632</v>
      </c>
      <c r="F9" s="238">
        <v>100</v>
      </c>
      <c r="G9" s="274"/>
      <c r="H9" s="266"/>
      <c r="I9" s="268"/>
      <c r="J9" s="267"/>
      <c r="K9" s="266"/>
      <c r="M9" s="265"/>
      <c r="N9" s="145"/>
      <c r="O9" s="265"/>
      <c r="P9" s="265"/>
      <c r="Q9" s="131"/>
      <c r="R9" s="224"/>
    </row>
    <row r="10" spans="1:18">
      <c r="A10" s="270">
        <v>6</v>
      </c>
      <c r="B10" s="273" t="s">
        <v>271</v>
      </c>
      <c r="C10" s="273"/>
      <c r="D10" s="273"/>
      <c r="E10" s="273">
        <v>452</v>
      </c>
      <c r="F10" s="273">
        <v>100</v>
      </c>
      <c r="G10" s="267"/>
      <c r="H10" s="266"/>
      <c r="I10" s="268"/>
      <c r="J10" s="267"/>
      <c r="K10" s="266"/>
      <c r="M10" s="265"/>
      <c r="N10" s="145"/>
      <c r="O10" s="265"/>
      <c r="P10" s="265"/>
      <c r="Q10" s="131"/>
      <c r="R10" s="224"/>
    </row>
    <row r="11" spans="1:18" ht="24">
      <c r="A11" s="238">
        <v>7</v>
      </c>
      <c r="B11" s="270" t="s">
        <v>270</v>
      </c>
      <c r="C11" s="272"/>
      <c r="D11" s="272"/>
      <c r="E11" s="271">
        <v>1650</v>
      </c>
      <c r="F11" s="270">
        <v>100</v>
      </c>
      <c r="G11" s="269"/>
      <c r="H11" s="266"/>
      <c r="I11" s="268"/>
      <c r="J11" s="267"/>
      <c r="K11" s="266"/>
      <c r="M11" s="265"/>
      <c r="N11" s="145"/>
      <c r="O11" s="265"/>
      <c r="P11" s="265"/>
      <c r="Q11" s="131"/>
      <c r="R11" s="224"/>
    </row>
    <row r="12" spans="1:18" ht="15">
      <c r="G12" s="393" t="s">
        <v>176</v>
      </c>
      <c r="H12" s="394"/>
      <c r="I12" s="223"/>
      <c r="J12" s="223"/>
      <c r="K12" s="394"/>
      <c r="L12" s="264"/>
      <c r="M12" s="262"/>
      <c r="N12" s="263"/>
      <c r="O12" s="263"/>
      <c r="P12" s="262"/>
      <c r="Q12" s="131"/>
      <c r="R12" s="224"/>
    </row>
    <row r="13" spans="1:18">
      <c r="M13" s="131"/>
      <c r="N13" s="131"/>
      <c r="O13" s="131"/>
      <c r="P13" s="131"/>
      <c r="Q13" s="131"/>
      <c r="R13" s="131"/>
    </row>
    <row r="17" spans="8:8">
      <c r="H17" s="126" t="s">
        <v>15</v>
      </c>
    </row>
    <row r="18" spans="8:8">
      <c r="H18" s="126" t="s">
        <v>16</v>
      </c>
    </row>
  </sheetData>
  <autoFilter ref="B5:K5"/>
  <mergeCells count="4">
    <mergeCell ref="A2:K2"/>
    <mergeCell ref="A3:B3"/>
    <mergeCell ref="C3:K3"/>
    <mergeCell ref="A1:K1"/>
  </mergeCells>
  <pageMargins left="0.70866141732283472" right="0.70866141732283472" top="0.74803149606299213" bottom="0.74803149606299213" header="0.31496062992125984" footer="0.31496062992125984"/>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115" zoomScaleNormal="115" workbookViewId="0">
      <selection activeCell="F9" sqref="F9"/>
    </sheetView>
  </sheetViews>
  <sheetFormatPr defaultRowHeight="15"/>
  <cols>
    <col min="2" max="2" width="18.85546875" customWidth="1"/>
    <col min="3" max="3" width="12.28515625" customWidth="1"/>
    <col min="6" max="6" width="10.5703125" customWidth="1"/>
    <col min="7" max="7" width="12.5703125" customWidth="1"/>
    <col min="8" max="8" width="20.7109375" customWidth="1"/>
    <col min="10" max="10" width="12.42578125" customWidth="1"/>
    <col min="11" max="11" width="15.85546875" customWidth="1"/>
    <col min="13" max="13" width="14.7109375" customWidth="1"/>
    <col min="14" max="14" width="12.85546875" customWidth="1"/>
    <col min="15" max="15" width="12.42578125" customWidth="1"/>
    <col min="16" max="16" width="14" customWidth="1"/>
  </cols>
  <sheetData>
    <row r="1" spans="1:16" ht="15.75" thickBot="1">
      <c r="A1" s="456" t="s">
        <v>418</v>
      </c>
      <c r="B1" s="457"/>
      <c r="C1" s="457"/>
      <c r="D1" s="457"/>
      <c r="E1" s="457"/>
      <c r="F1" s="457"/>
      <c r="G1" s="457"/>
      <c r="H1" s="457"/>
      <c r="I1" s="457"/>
      <c r="J1" s="457"/>
      <c r="K1" s="458"/>
    </row>
    <row r="2" spans="1:16" ht="15.75" customHeight="1" thickBot="1">
      <c r="A2" s="450" t="s">
        <v>14</v>
      </c>
      <c r="B2" s="451"/>
      <c r="C2" s="451"/>
      <c r="D2" s="451"/>
      <c r="E2" s="451"/>
      <c r="F2" s="451"/>
      <c r="G2" s="451"/>
      <c r="H2" s="451"/>
      <c r="I2" s="451"/>
      <c r="J2" s="451"/>
      <c r="K2" s="452"/>
    </row>
    <row r="3" spans="1:16" ht="15.75" customHeight="1" thickBot="1">
      <c r="A3" s="453" t="s">
        <v>0</v>
      </c>
      <c r="B3" s="454"/>
      <c r="C3" s="453" t="s">
        <v>1</v>
      </c>
      <c r="D3" s="455"/>
      <c r="E3" s="455"/>
      <c r="F3" s="455"/>
      <c r="G3" s="455"/>
      <c r="H3" s="455"/>
      <c r="I3" s="455"/>
      <c r="J3" s="455"/>
      <c r="K3" s="454"/>
    </row>
    <row r="4" spans="1:16" ht="60.75" thickBot="1">
      <c r="A4" s="28" t="s">
        <v>2</v>
      </c>
      <c r="B4" s="28" t="s">
        <v>3</v>
      </c>
      <c r="C4" s="28" t="s">
        <v>4</v>
      </c>
      <c r="D4" s="28" t="s">
        <v>5</v>
      </c>
      <c r="E4" s="28" t="s">
        <v>6</v>
      </c>
      <c r="F4" s="28" t="s">
        <v>7</v>
      </c>
      <c r="G4" s="29" t="s">
        <v>8</v>
      </c>
      <c r="H4" s="29" t="s">
        <v>17</v>
      </c>
      <c r="I4" s="28" t="s">
        <v>9</v>
      </c>
      <c r="J4" s="29" t="s">
        <v>18</v>
      </c>
      <c r="K4" s="29" t="s">
        <v>19</v>
      </c>
      <c r="M4" s="17"/>
      <c r="N4" s="293"/>
      <c r="O4" s="17"/>
      <c r="P4" s="17"/>
    </row>
    <row r="5" spans="1:16">
      <c r="A5" s="30" t="s">
        <v>20</v>
      </c>
      <c r="B5" s="31" t="s">
        <v>21</v>
      </c>
      <c r="C5" s="32" t="s">
        <v>22</v>
      </c>
      <c r="D5" s="31" t="s">
        <v>23</v>
      </c>
      <c r="E5" s="32" t="s">
        <v>24</v>
      </c>
      <c r="F5" s="31" t="s">
        <v>25</v>
      </c>
      <c r="G5" s="33" t="s">
        <v>26</v>
      </c>
      <c r="H5" s="34" t="s">
        <v>27</v>
      </c>
      <c r="I5" s="32" t="s">
        <v>28</v>
      </c>
      <c r="J5" s="34" t="s">
        <v>29</v>
      </c>
      <c r="K5" s="35" t="s">
        <v>30</v>
      </c>
      <c r="M5" s="64"/>
      <c r="N5" s="64"/>
      <c r="O5" s="64"/>
      <c r="P5" s="64"/>
    </row>
    <row r="6" spans="1:16" ht="24">
      <c r="A6" s="292">
        <v>1</v>
      </c>
      <c r="B6" s="291" t="s">
        <v>279</v>
      </c>
      <c r="C6" s="49"/>
      <c r="D6" s="290"/>
      <c r="E6" s="49">
        <v>100</v>
      </c>
      <c r="F6" s="49">
        <v>60</v>
      </c>
      <c r="G6" s="45"/>
      <c r="H6" s="45"/>
      <c r="I6" s="289"/>
      <c r="J6" s="279"/>
      <c r="K6" s="278"/>
      <c r="M6" s="275"/>
      <c r="N6" s="277"/>
      <c r="O6" s="277"/>
      <c r="P6" s="275"/>
    </row>
    <row r="7" spans="1:16" ht="41.25" customHeight="1">
      <c r="A7" s="285">
        <v>2</v>
      </c>
      <c r="B7" s="288" t="s">
        <v>278</v>
      </c>
      <c r="C7" s="8"/>
      <c r="D7" s="50"/>
      <c r="E7" s="50">
        <v>2</v>
      </c>
      <c r="F7" s="50">
        <v>50</v>
      </c>
      <c r="G7" s="287"/>
      <c r="H7" s="45"/>
      <c r="I7" s="286"/>
      <c r="J7" s="279"/>
      <c r="K7" s="278"/>
      <c r="M7" s="275"/>
      <c r="N7" s="277"/>
      <c r="O7" s="277"/>
      <c r="P7" s="275"/>
    </row>
    <row r="8" spans="1:16">
      <c r="A8" s="285">
        <v>5</v>
      </c>
      <c r="B8" s="284" t="s">
        <v>277</v>
      </c>
      <c r="C8" s="282"/>
      <c r="D8" s="282"/>
      <c r="E8" s="283">
        <v>4</v>
      </c>
      <c r="F8" s="282">
        <v>1</v>
      </c>
      <c r="G8" s="281"/>
      <c r="H8" s="45"/>
      <c r="I8" s="280"/>
      <c r="J8" s="279"/>
      <c r="K8" s="278"/>
      <c r="M8" s="275"/>
      <c r="N8" s="277"/>
      <c r="O8" s="277"/>
      <c r="P8" s="275"/>
    </row>
    <row r="9" spans="1:16">
      <c r="A9" s="285">
        <v>6</v>
      </c>
      <c r="B9" s="284" t="s">
        <v>276</v>
      </c>
      <c r="C9" s="282"/>
      <c r="D9" s="282"/>
      <c r="E9" s="283">
        <v>4</v>
      </c>
      <c r="F9" s="282">
        <v>1</v>
      </c>
      <c r="G9" s="281"/>
      <c r="H9" s="45"/>
      <c r="I9" s="280"/>
      <c r="J9" s="279"/>
      <c r="K9" s="278"/>
      <c r="M9" s="275"/>
      <c r="N9" s="277"/>
      <c r="O9" s="277"/>
      <c r="P9" s="275"/>
    </row>
    <row r="10" spans="1:16" ht="24">
      <c r="A10" s="285">
        <v>7</v>
      </c>
      <c r="B10" s="284" t="s">
        <v>275</v>
      </c>
      <c r="C10" s="282"/>
      <c r="D10" s="282"/>
      <c r="E10" s="283">
        <v>20</v>
      </c>
      <c r="F10" s="282">
        <v>384</v>
      </c>
      <c r="G10" s="281"/>
      <c r="H10" s="45"/>
      <c r="I10" s="280"/>
      <c r="J10" s="279"/>
      <c r="K10" s="278"/>
      <c r="M10" s="275"/>
      <c r="N10" s="277"/>
      <c r="O10" s="277"/>
      <c r="P10" s="275"/>
    </row>
    <row r="11" spans="1:16">
      <c r="G11" s="388" t="s">
        <v>176</v>
      </c>
      <c r="H11" s="27"/>
      <c r="I11" s="37"/>
      <c r="J11" s="37"/>
      <c r="K11" s="27"/>
      <c r="M11" s="275"/>
      <c r="N11" s="275"/>
      <c r="O11" s="276"/>
      <c r="P11" s="275"/>
    </row>
    <row r="12" spans="1:16">
      <c r="M12" s="64"/>
      <c r="N12" s="64"/>
      <c r="O12" s="64"/>
      <c r="P12" s="64"/>
    </row>
    <row r="13" spans="1:16">
      <c r="H13" s="69"/>
      <c r="K13" s="69"/>
    </row>
    <row r="14" spans="1:16">
      <c r="P14" s="43"/>
    </row>
    <row r="15" spans="1:16">
      <c r="I15" t="s">
        <v>15</v>
      </c>
    </row>
    <row r="16" spans="1:16">
      <c r="H16" s="43"/>
      <c r="I16" t="s">
        <v>16</v>
      </c>
      <c r="K16" s="43"/>
    </row>
    <row r="17" spans="8:8">
      <c r="H17" s="43"/>
    </row>
  </sheetData>
  <mergeCells count="4">
    <mergeCell ref="A2:K2"/>
    <mergeCell ref="A3:B3"/>
    <mergeCell ref="C3:K3"/>
    <mergeCell ref="A1:K1"/>
  </mergeCells>
  <pageMargins left="0.70866141732283472" right="0.70866141732283472" top="0.74803149606299213" bottom="0.74803149606299213" header="0.31496062992125984" footer="0.31496062992125984"/>
  <pageSetup paperSize="9" scale="9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zoomScale="115" zoomScaleNormal="115" workbookViewId="0">
      <selection activeCell="E38" sqref="E38"/>
    </sheetView>
  </sheetViews>
  <sheetFormatPr defaultColWidth="9.140625" defaultRowHeight="14.25"/>
  <cols>
    <col min="1" max="1" width="5.28515625" style="126" customWidth="1"/>
    <col min="2" max="2" width="31.7109375" style="126" customWidth="1"/>
    <col min="3" max="3" width="15.42578125" style="126" customWidth="1"/>
    <col min="4" max="4" width="11.28515625" style="126" customWidth="1"/>
    <col min="5" max="5" width="9.7109375" style="126" customWidth="1"/>
    <col min="6" max="6" width="10.140625" style="126" customWidth="1"/>
    <col min="7" max="7" width="13.28515625" style="126" customWidth="1"/>
    <col min="8" max="8" width="16" style="126" customWidth="1"/>
    <col min="9" max="9" width="8.42578125" style="126" customWidth="1"/>
    <col min="10" max="10" width="13.140625" style="126" customWidth="1"/>
    <col min="11" max="11" width="16.28515625" style="126" customWidth="1"/>
    <col min="12" max="12" width="12.85546875" style="126" customWidth="1"/>
    <col min="13" max="13" width="6.7109375" style="126" customWidth="1"/>
    <col min="14" max="14" width="15.28515625" style="126" customWidth="1"/>
    <col min="15" max="15" width="9.5703125" style="126" customWidth="1"/>
    <col min="16" max="16" width="11.85546875" style="126" customWidth="1"/>
    <col min="17" max="17" width="16.28515625" style="126" customWidth="1"/>
    <col min="18" max="18" width="11.140625" style="126" customWidth="1"/>
    <col min="19" max="19" width="15.140625" style="126" customWidth="1"/>
    <col min="20" max="16384" width="9.140625" style="126"/>
  </cols>
  <sheetData>
    <row r="1" spans="1:19" ht="15" thickBot="1">
      <c r="A1" s="500" t="s">
        <v>419</v>
      </c>
      <c r="B1" s="501"/>
      <c r="C1" s="501"/>
      <c r="D1" s="501"/>
      <c r="E1" s="501"/>
      <c r="F1" s="501"/>
      <c r="G1" s="501"/>
      <c r="H1" s="501"/>
      <c r="I1" s="501"/>
      <c r="J1" s="501"/>
      <c r="K1" s="502"/>
    </row>
    <row r="2" spans="1:19" ht="15" customHeight="1" thickBot="1">
      <c r="A2" s="450" t="s">
        <v>14</v>
      </c>
      <c r="B2" s="451"/>
      <c r="C2" s="451"/>
      <c r="D2" s="451"/>
      <c r="E2" s="451"/>
      <c r="F2" s="451"/>
      <c r="G2" s="451"/>
      <c r="H2" s="451"/>
      <c r="I2" s="451"/>
      <c r="J2" s="451"/>
      <c r="K2" s="452"/>
      <c r="N2" s="131"/>
      <c r="O2" s="131"/>
      <c r="P2" s="131"/>
      <c r="Q2" s="131"/>
      <c r="R2" s="131"/>
      <c r="S2" s="131"/>
    </row>
    <row r="3" spans="1:19" ht="15" customHeight="1" thickBot="1">
      <c r="A3" s="453" t="s">
        <v>0</v>
      </c>
      <c r="B3" s="454"/>
      <c r="C3" s="453" t="s">
        <v>1</v>
      </c>
      <c r="D3" s="455"/>
      <c r="E3" s="455"/>
      <c r="F3" s="455"/>
      <c r="G3" s="455"/>
      <c r="H3" s="455"/>
      <c r="I3" s="455"/>
      <c r="J3" s="455"/>
      <c r="K3" s="454"/>
      <c r="N3" s="131"/>
      <c r="O3" s="131"/>
      <c r="P3" s="131"/>
      <c r="Q3" s="131"/>
      <c r="R3" s="131"/>
      <c r="S3" s="131"/>
    </row>
    <row r="4" spans="1:19" ht="60.75" thickBot="1">
      <c r="A4" s="28" t="s">
        <v>2</v>
      </c>
      <c r="B4" s="28" t="s">
        <v>3</v>
      </c>
      <c r="C4" s="28" t="s">
        <v>4</v>
      </c>
      <c r="D4" s="28" t="s">
        <v>5</v>
      </c>
      <c r="E4" s="28" t="s">
        <v>6</v>
      </c>
      <c r="F4" s="28" t="s">
        <v>7</v>
      </c>
      <c r="G4" s="29" t="s">
        <v>8</v>
      </c>
      <c r="H4" s="29" t="s">
        <v>17</v>
      </c>
      <c r="I4" s="28" t="s">
        <v>9</v>
      </c>
      <c r="J4" s="29" t="s">
        <v>18</v>
      </c>
      <c r="K4" s="29" t="s">
        <v>19</v>
      </c>
      <c r="L4" s="325"/>
      <c r="N4" s="246"/>
      <c r="O4" s="247"/>
      <c r="P4" s="246"/>
      <c r="Q4" s="246"/>
      <c r="R4" s="131"/>
      <c r="S4" s="131"/>
    </row>
    <row r="5" spans="1:19">
      <c r="A5" s="30" t="s">
        <v>20</v>
      </c>
      <c r="B5" s="31" t="s">
        <v>21</v>
      </c>
      <c r="C5" s="32" t="s">
        <v>22</v>
      </c>
      <c r="D5" s="31" t="s">
        <v>23</v>
      </c>
      <c r="E5" s="32" t="s">
        <v>24</v>
      </c>
      <c r="F5" s="31" t="s">
        <v>25</v>
      </c>
      <c r="G5" s="33" t="s">
        <v>26</v>
      </c>
      <c r="H5" s="34" t="s">
        <v>27</v>
      </c>
      <c r="I5" s="32" t="s">
        <v>28</v>
      </c>
      <c r="J5" s="34" t="s">
        <v>29</v>
      </c>
      <c r="K5" s="35" t="s">
        <v>30</v>
      </c>
      <c r="N5" s="131"/>
      <c r="O5" s="131"/>
      <c r="P5" s="131"/>
      <c r="Q5" s="131"/>
      <c r="R5" s="131"/>
      <c r="S5" s="131"/>
    </row>
    <row r="6" spans="1:19" ht="48">
      <c r="A6" s="95">
        <v>1</v>
      </c>
      <c r="B6" s="100" t="s">
        <v>320</v>
      </c>
      <c r="C6" s="311"/>
      <c r="D6" s="74"/>
      <c r="E6" s="309">
        <v>4</v>
      </c>
      <c r="F6" s="310">
        <v>100</v>
      </c>
      <c r="G6" s="324"/>
      <c r="H6" s="232"/>
      <c r="I6" s="323"/>
      <c r="J6" s="232"/>
      <c r="K6" s="232"/>
      <c r="L6" s="296"/>
      <c r="N6" s="224"/>
      <c r="O6" s="322"/>
      <c r="P6" s="224"/>
      <c r="Q6" s="224"/>
      <c r="R6" s="131"/>
      <c r="S6" s="224"/>
    </row>
    <row r="7" spans="1:19">
      <c r="A7" s="74">
        <v>2</v>
      </c>
      <c r="B7" s="88" t="s">
        <v>319</v>
      </c>
      <c r="C7" s="74"/>
      <c r="D7" s="74"/>
      <c r="E7" s="74">
        <v>96</v>
      </c>
      <c r="F7" s="74">
        <v>100</v>
      </c>
      <c r="G7" s="239"/>
      <c r="H7" s="232"/>
      <c r="I7" s="192"/>
      <c r="J7" s="232"/>
      <c r="K7" s="232"/>
      <c r="L7" s="296"/>
      <c r="N7" s="224"/>
      <c r="O7" s="145"/>
      <c r="P7" s="224"/>
      <c r="Q7" s="224"/>
      <c r="R7" s="131"/>
      <c r="S7" s="224"/>
    </row>
    <row r="8" spans="1:19" ht="36">
      <c r="A8" s="74">
        <v>10</v>
      </c>
      <c r="B8" s="98" t="s">
        <v>311</v>
      </c>
      <c r="C8" s="74"/>
      <c r="D8" s="74"/>
      <c r="E8" s="74">
        <v>12</v>
      </c>
      <c r="F8" s="74">
        <v>100</v>
      </c>
      <c r="G8" s="297"/>
      <c r="H8" s="239"/>
      <c r="I8" s="192"/>
      <c r="J8" s="239"/>
      <c r="K8" s="239"/>
      <c r="L8" s="296"/>
      <c r="N8" s="224"/>
      <c r="O8" s="145"/>
      <c r="P8" s="224"/>
      <c r="Q8" s="224"/>
      <c r="R8" s="131"/>
      <c r="S8" s="224"/>
    </row>
    <row r="9" spans="1:19" ht="36">
      <c r="A9" s="95">
        <v>11</v>
      </c>
      <c r="B9" s="317" t="s">
        <v>310</v>
      </c>
      <c r="C9" s="309"/>
      <c r="D9" s="310"/>
      <c r="E9" s="309">
        <v>40</v>
      </c>
      <c r="F9" s="309">
        <v>10</v>
      </c>
      <c r="G9" s="305"/>
      <c r="H9" s="239"/>
      <c r="I9" s="304"/>
      <c r="J9" s="239"/>
      <c r="K9" s="239"/>
      <c r="L9" s="296"/>
      <c r="N9" s="224"/>
      <c r="O9" s="303"/>
      <c r="P9" s="224"/>
      <c r="Q9" s="224"/>
      <c r="R9" s="131"/>
      <c r="S9" s="224"/>
    </row>
    <row r="10" spans="1:19" ht="36">
      <c r="A10" s="74">
        <v>12</v>
      </c>
      <c r="B10" s="100" t="s">
        <v>309</v>
      </c>
      <c r="C10" s="309"/>
      <c r="D10" s="310"/>
      <c r="E10" s="309">
        <v>20</v>
      </c>
      <c r="F10" s="309">
        <v>10</v>
      </c>
      <c r="G10" s="305"/>
      <c r="H10" s="239"/>
      <c r="I10" s="304"/>
      <c r="J10" s="239"/>
      <c r="K10" s="239"/>
      <c r="L10" s="296"/>
      <c r="N10" s="224"/>
      <c r="O10" s="303"/>
      <c r="P10" s="224"/>
      <c r="Q10" s="224"/>
      <c r="R10" s="131"/>
      <c r="S10" s="224"/>
    </row>
    <row r="11" spans="1:19" ht="24">
      <c r="A11" s="95">
        <v>13</v>
      </c>
      <c r="B11" s="100" t="s">
        <v>308</v>
      </c>
      <c r="C11" s="91"/>
      <c r="D11" s="91"/>
      <c r="E11" s="91">
        <v>24</v>
      </c>
      <c r="F11" s="91">
        <v>250</v>
      </c>
      <c r="G11" s="312"/>
      <c r="H11" s="239"/>
      <c r="I11" s="233"/>
      <c r="J11" s="239"/>
      <c r="K11" s="239"/>
      <c r="L11" s="296"/>
      <c r="N11" s="224"/>
      <c r="O11" s="230"/>
      <c r="P11" s="224"/>
      <c r="Q11" s="224"/>
      <c r="R11" s="131"/>
      <c r="S11" s="224"/>
    </row>
    <row r="12" spans="1:19">
      <c r="A12" s="74">
        <v>14</v>
      </c>
      <c r="B12" s="100" t="s">
        <v>307</v>
      </c>
      <c r="C12" s="91"/>
      <c r="D12" s="91"/>
      <c r="E12" s="91">
        <v>28</v>
      </c>
      <c r="F12" s="91">
        <v>500</v>
      </c>
      <c r="G12" s="312"/>
      <c r="H12" s="239"/>
      <c r="I12" s="233"/>
      <c r="J12" s="239"/>
      <c r="K12" s="239"/>
      <c r="L12" s="296"/>
      <c r="N12" s="224"/>
      <c r="O12" s="230"/>
      <c r="P12" s="224"/>
      <c r="Q12" s="224"/>
      <c r="R12" s="131"/>
      <c r="S12" s="224"/>
    </row>
    <row r="13" spans="1:19">
      <c r="A13" s="95">
        <v>15</v>
      </c>
      <c r="B13" s="100" t="s">
        <v>306</v>
      </c>
      <c r="C13" s="91"/>
      <c r="D13" s="91"/>
      <c r="E13" s="91">
        <v>20</v>
      </c>
      <c r="F13" s="91">
        <v>840</v>
      </c>
      <c r="G13" s="312"/>
      <c r="H13" s="239"/>
      <c r="I13" s="233"/>
      <c r="J13" s="239"/>
      <c r="K13" s="239"/>
      <c r="L13" s="296"/>
      <c r="N13" s="224"/>
      <c r="O13" s="230"/>
      <c r="P13" s="224"/>
      <c r="Q13" s="224"/>
      <c r="R13" s="131"/>
      <c r="S13" s="224"/>
    </row>
    <row r="14" spans="1:19">
      <c r="A14" s="74">
        <v>16</v>
      </c>
      <c r="B14" s="97" t="s">
        <v>305</v>
      </c>
      <c r="C14" s="95"/>
      <c r="D14" s="95"/>
      <c r="E14" s="95">
        <v>10</v>
      </c>
      <c r="F14" s="95">
        <v>400</v>
      </c>
      <c r="G14" s="297"/>
      <c r="H14" s="239"/>
      <c r="I14" s="192"/>
      <c r="J14" s="239"/>
      <c r="K14" s="239"/>
      <c r="L14" s="296"/>
      <c r="N14" s="224"/>
      <c r="O14" s="145"/>
      <c r="P14" s="224"/>
      <c r="Q14" s="224"/>
      <c r="R14" s="131"/>
      <c r="S14" s="224"/>
    </row>
    <row r="15" spans="1:19">
      <c r="A15" s="95">
        <v>17</v>
      </c>
      <c r="B15" s="100" t="s">
        <v>304</v>
      </c>
      <c r="C15" s="311"/>
      <c r="D15" s="310"/>
      <c r="E15" s="309">
        <v>80</v>
      </c>
      <c r="F15" s="310">
        <v>200</v>
      </c>
      <c r="G15" s="305"/>
      <c r="H15" s="239"/>
      <c r="I15" s="304"/>
      <c r="J15" s="239"/>
      <c r="K15" s="239"/>
      <c r="L15" s="296"/>
      <c r="N15" s="224"/>
      <c r="O15" s="303"/>
      <c r="P15" s="224"/>
      <c r="Q15" s="224"/>
      <c r="R15" s="131"/>
      <c r="S15" s="224"/>
    </row>
    <row r="16" spans="1:19" ht="24">
      <c r="A16" s="74">
        <v>18</v>
      </c>
      <c r="B16" s="316" t="s">
        <v>303</v>
      </c>
      <c r="C16" s="398"/>
      <c r="D16" s="306"/>
      <c r="E16" s="302">
        <v>10</v>
      </c>
      <c r="F16" s="302">
        <v>500</v>
      </c>
      <c r="G16" s="300"/>
      <c r="H16" s="239"/>
      <c r="I16" s="299"/>
      <c r="J16" s="239"/>
      <c r="K16" s="239"/>
      <c r="L16" s="296"/>
      <c r="N16" s="224"/>
      <c r="O16" s="298"/>
      <c r="P16" s="224"/>
      <c r="Q16" s="224"/>
      <c r="R16" s="131"/>
      <c r="S16" s="224"/>
    </row>
    <row r="17" spans="1:19">
      <c r="A17" s="95">
        <v>21</v>
      </c>
      <c r="B17" s="314" t="s">
        <v>300</v>
      </c>
      <c r="C17" s="301"/>
      <c r="D17" s="301"/>
      <c r="E17" s="302">
        <v>8</v>
      </c>
      <c r="F17" s="301">
        <v>50</v>
      </c>
      <c r="G17" s="300"/>
      <c r="H17" s="239"/>
      <c r="I17" s="299"/>
      <c r="J17" s="239"/>
      <c r="K17" s="239"/>
      <c r="L17" s="296"/>
      <c r="N17" s="224"/>
      <c r="O17" s="298"/>
      <c r="P17" s="224"/>
      <c r="Q17" s="224"/>
      <c r="R17" s="131"/>
      <c r="S17" s="224"/>
    </row>
    <row r="18" spans="1:19">
      <c r="A18" s="74">
        <v>22</v>
      </c>
      <c r="B18" s="100" t="s">
        <v>299</v>
      </c>
      <c r="C18" s="309"/>
      <c r="D18" s="310"/>
      <c r="E18" s="309">
        <v>6</v>
      </c>
      <c r="F18" s="309">
        <v>50</v>
      </c>
      <c r="G18" s="305"/>
      <c r="H18" s="239"/>
      <c r="I18" s="304"/>
      <c r="J18" s="239"/>
      <c r="K18" s="239"/>
      <c r="L18" s="296"/>
      <c r="N18" s="224"/>
      <c r="O18" s="303"/>
      <c r="P18" s="224"/>
      <c r="Q18" s="224"/>
      <c r="R18" s="131"/>
      <c r="S18" s="224"/>
    </row>
    <row r="19" spans="1:19" ht="24">
      <c r="A19" s="95">
        <v>23</v>
      </c>
      <c r="B19" s="100" t="s">
        <v>298</v>
      </c>
      <c r="C19" s="311"/>
      <c r="D19" s="310"/>
      <c r="E19" s="309">
        <v>40</v>
      </c>
      <c r="F19" s="310">
        <v>1</v>
      </c>
      <c r="G19" s="305"/>
      <c r="H19" s="239"/>
      <c r="I19" s="304"/>
      <c r="J19" s="239"/>
      <c r="K19" s="239"/>
      <c r="L19" s="296"/>
      <c r="N19" s="224"/>
      <c r="O19" s="303"/>
      <c r="P19" s="224"/>
      <c r="Q19" s="224"/>
      <c r="R19" s="131"/>
      <c r="S19" s="224"/>
    </row>
    <row r="20" spans="1:19">
      <c r="A20" s="74">
        <v>24</v>
      </c>
      <c r="B20" s="97" t="s">
        <v>297</v>
      </c>
      <c r="C20" s="313"/>
      <c r="D20" s="95"/>
      <c r="E20" s="95">
        <v>120</v>
      </c>
      <c r="F20" s="95">
        <v>500</v>
      </c>
      <c r="G20" s="297"/>
      <c r="H20" s="239"/>
      <c r="I20" s="192"/>
      <c r="J20" s="239"/>
      <c r="K20" s="239"/>
      <c r="L20" s="296"/>
      <c r="N20" s="224"/>
      <c r="O20" s="145"/>
      <c r="P20" s="224"/>
      <c r="Q20" s="224"/>
      <c r="R20" s="131"/>
      <c r="S20" s="224"/>
    </row>
    <row r="21" spans="1:19" ht="22.5">
      <c r="A21" s="95">
        <v>25</v>
      </c>
      <c r="B21" s="97" t="s">
        <v>296</v>
      </c>
      <c r="C21" s="308"/>
      <c r="D21" s="95"/>
      <c r="E21" s="95">
        <v>32</v>
      </c>
      <c r="F21" s="95">
        <v>250</v>
      </c>
      <c r="G21" s="297"/>
      <c r="H21" s="239"/>
      <c r="I21" s="192"/>
      <c r="J21" s="239"/>
      <c r="K21" s="239"/>
      <c r="L21" s="296"/>
      <c r="N21" s="224"/>
      <c r="O21" s="145"/>
      <c r="P21" s="224"/>
      <c r="Q21" s="224"/>
      <c r="R21" s="131"/>
      <c r="S21" s="224"/>
    </row>
    <row r="22" spans="1:19" ht="22.5">
      <c r="A22" s="95">
        <v>27</v>
      </c>
      <c r="B22" s="97" t="s">
        <v>295</v>
      </c>
      <c r="C22" s="95"/>
      <c r="D22" s="95"/>
      <c r="E22" s="95">
        <v>10</v>
      </c>
      <c r="F22" s="95">
        <v>50</v>
      </c>
      <c r="G22" s="297"/>
      <c r="H22" s="239"/>
      <c r="I22" s="192"/>
      <c r="J22" s="239"/>
      <c r="K22" s="239"/>
      <c r="L22" s="296"/>
      <c r="N22" s="224"/>
      <c r="O22" s="145"/>
      <c r="P22" s="224"/>
      <c r="Q22" s="224"/>
      <c r="R22" s="131"/>
      <c r="S22" s="224"/>
    </row>
    <row r="23" spans="1:19" ht="22.5">
      <c r="A23" s="74">
        <v>28</v>
      </c>
      <c r="B23" s="97" t="s">
        <v>294</v>
      </c>
      <c r="C23" s="95"/>
      <c r="D23" s="95"/>
      <c r="E23" s="95">
        <v>98</v>
      </c>
      <c r="F23" s="95">
        <v>50</v>
      </c>
      <c r="G23" s="297"/>
      <c r="H23" s="239"/>
      <c r="I23" s="192"/>
      <c r="J23" s="239"/>
      <c r="K23" s="239"/>
      <c r="L23" s="296"/>
      <c r="N23" s="224"/>
      <c r="O23" s="145"/>
      <c r="P23" s="224"/>
      <c r="Q23" s="224"/>
      <c r="R23" s="131"/>
      <c r="S23" s="224"/>
    </row>
    <row r="24" spans="1:19" ht="24">
      <c r="A24" s="95">
        <v>29</v>
      </c>
      <c r="B24" s="100" t="s">
        <v>293</v>
      </c>
      <c r="C24" s="311"/>
      <c r="D24" s="310"/>
      <c r="E24" s="309">
        <v>80</v>
      </c>
      <c r="F24" s="309">
        <v>50</v>
      </c>
      <c r="G24" s="305"/>
      <c r="H24" s="239"/>
      <c r="I24" s="304"/>
      <c r="J24" s="239"/>
      <c r="K24" s="239"/>
      <c r="L24" s="296"/>
      <c r="N24" s="224"/>
      <c r="O24" s="303"/>
      <c r="P24" s="224"/>
      <c r="Q24" s="224"/>
      <c r="R24" s="131"/>
      <c r="S24" s="224"/>
    </row>
    <row r="25" spans="1:19">
      <c r="A25" s="74">
        <v>30</v>
      </c>
      <c r="B25" s="88" t="s">
        <v>292</v>
      </c>
      <c r="C25" s="74"/>
      <c r="D25" s="74"/>
      <c r="E25" s="74">
        <v>56</v>
      </c>
      <c r="F25" s="74">
        <v>50</v>
      </c>
      <c r="G25" s="297"/>
      <c r="H25" s="239"/>
      <c r="I25" s="192"/>
      <c r="J25" s="239"/>
      <c r="K25" s="239"/>
      <c r="L25" s="296"/>
      <c r="N25" s="224"/>
      <c r="O25" s="145"/>
      <c r="P25" s="224"/>
      <c r="Q25" s="224"/>
      <c r="R25" s="131"/>
      <c r="S25" s="224"/>
    </row>
    <row r="26" spans="1:19">
      <c r="A26" s="95">
        <v>31</v>
      </c>
      <c r="B26" s="93" t="s">
        <v>291</v>
      </c>
      <c r="C26" s="91"/>
      <c r="D26" s="91"/>
      <c r="E26" s="91">
        <v>14</v>
      </c>
      <c r="F26" s="91">
        <v>100</v>
      </c>
      <c r="G26" s="312"/>
      <c r="H26" s="239"/>
      <c r="I26" s="233"/>
      <c r="J26" s="239"/>
      <c r="K26" s="239"/>
      <c r="L26" s="296"/>
      <c r="N26" s="224"/>
      <c r="O26" s="230"/>
      <c r="P26" s="224"/>
      <c r="Q26" s="224"/>
      <c r="R26" s="131"/>
      <c r="S26" s="224"/>
    </row>
    <row r="27" spans="1:19">
      <c r="A27" s="74">
        <v>32</v>
      </c>
      <c r="B27" s="93" t="s">
        <v>321</v>
      </c>
      <c r="C27" s="311"/>
      <c r="D27" s="91"/>
      <c r="E27" s="309">
        <v>8</v>
      </c>
      <c r="F27" s="310">
        <v>50</v>
      </c>
      <c r="G27" s="305"/>
      <c r="H27" s="239"/>
      <c r="I27" s="304"/>
      <c r="J27" s="239"/>
      <c r="K27" s="239"/>
      <c r="L27" s="296"/>
      <c r="N27" s="224"/>
      <c r="O27" s="303"/>
      <c r="P27" s="224"/>
      <c r="Q27" s="224"/>
      <c r="R27" s="131"/>
      <c r="S27" s="224"/>
    </row>
    <row r="28" spans="1:19">
      <c r="A28" s="95">
        <v>33</v>
      </c>
      <c r="B28" s="93" t="s">
        <v>290</v>
      </c>
      <c r="C28" s="311"/>
      <c r="D28" s="310"/>
      <c r="E28" s="309">
        <v>40</v>
      </c>
      <c r="F28" s="309">
        <v>50</v>
      </c>
      <c r="G28" s="305"/>
      <c r="H28" s="239"/>
      <c r="I28" s="304"/>
      <c r="J28" s="239"/>
      <c r="K28" s="239"/>
      <c r="L28" s="296"/>
      <c r="N28" s="224"/>
      <c r="O28" s="303"/>
      <c r="P28" s="224"/>
      <c r="Q28" s="224"/>
      <c r="R28" s="131"/>
      <c r="S28" s="224"/>
    </row>
    <row r="29" spans="1:19">
      <c r="A29" s="74">
        <v>34</v>
      </c>
      <c r="B29" s="97" t="s">
        <v>289</v>
      </c>
      <c r="C29" s="95"/>
      <c r="D29" s="95"/>
      <c r="E29" s="95">
        <v>98</v>
      </c>
      <c r="F29" s="95">
        <v>500</v>
      </c>
      <c r="G29" s="297"/>
      <c r="H29" s="239"/>
      <c r="I29" s="192"/>
      <c r="J29" s="239"/>
      <c r="K29" s="239"/>
      <c r="L29" s="296"/>
      <c r="N29" s="224"/>
      <c r="O29" s="145"/>
      <c r="P29" s="224"/>
      <c r="Q29" s="224"/>
      <c r="R29" s="131"/>
      <c r="S29" s="224"/>
    </row>
    <row r="30" spans="1:19">
      <c r="A30" s="95">
        <v>39</v>
      </c>
      <c r="B30" s="88" t="s">
        <v>284</v>
      </c>
      <c r="C30" s="301"/>
      <c r="D30" s="74"/>
      <c r="E30" s="302">
        <v>40</v>
      </c>
      <c r="F30" s="301">
        <v>25</v>
      </c>
      <c r="G30" s="300"/>
      <c r="H30" s="239"/>
      <c r="I30" s="299"/>
      <c r="J30" s="239"/>
      <c r="K30" s="239"/>
      <c r="L30" s="296"/>
      <c r="N30" s="224"/>
      <c r="O30" s="298"/>
      <c r="P30" s="224"/>
      <c r="Q30" s="224"/>
      <c r="R30" s="131"/>
      <c r="S30" s="224"/>
    </row>
    <row r="31" spans="1:19">
      <c r="A31" s="74">
        <v>40</v>
      </c>
      <c r="B31" s="88" t="s">
        <v>283</v>
      </c>
      <c r="C31" s="74"/>
      <c r="D31" s="74"/>
      <c r="E31" s="74">
        <v>54</v>
      </c>
      <c r="F31" s="74">
        <v>50</v>
      </c>
      <c r="G31" s="297"/>
      <c r="H31" s="239"/>
      <c r="I31" s="192"/>
      <c r="J31" s="239"/>
      <c r="K31" s="239"/>
      <c r="L31" s="296"/>
      <c r="N31" s="224"/>
      <c r="O31" s="145"/>
      <c r="P31" s="224"/>
      <c r="Q31" s="224"/>
      <c r="R31" s="131"/>
      <c r="S31" s="224"/>
    </row>
    <row r="32" spans="1:19">
      <c r="A32" s="74">
        <v>42</v>
      </c>
      <c r="B32" s="88" t="s">
        <v>282</v>
      </c>
      <c r="C32" s="74"/>
      <c r="D32" s="95"/>
      <c r="E32" s="74">
        <v>10</v>
      </c>
      <c r="F32" s="74">
        <v>50</v>
      </c>
      <c r="G32" s="297"/>
      <c r="H32" s="239"/>
      <c r="I32" s="192"/>
      <c r="J32" s="239"/>
      <c r="K32" s="239"/>
      <c r="L32" s="296"/>
      <c r="N32" s="224"/>
      <c r="O32" s="145"/>
      <c r="P32" s="224"/>
      <c r="Q32" s="224"/>
      <c r="R32" s="131"/>
      <c r="S32" s="224"/>
    </row>
    <row r="33" spans="1:19">
      <c r="A33" s="95">
        <v>43</v>
      </c>
      <c r="B33" s="88" t="s">
        <v>281</v>
      </c>
      <c r="C33" s="74"/>
      <c r="D33" s="95"/>
      <c r="E33" s="74">
        <v>20</v>
      </c>
      <c r="F33" s="74">
        <v>50</v>
      </c>
      <c r="G33" s="297"/>
      <c r="H33" s="239"/>
      <c r="I33" s="192"/>
      <c r="J33" s="239"/>
      <c r="K33" s="239"/>
      <c r="L33" s="296"/>
      <c r="N33" s="224"/>
      <c r="O33" s="145"/>
      <c r="P33" s="224"/>
      <c r="Q33" s="224"/>
      <c r="R33" s="131"/>
      <c r="S33" s="224"/>
    </row>
    <row r="34" spans="1:19">
      <c r="A34" s="74">
        <v>44</v>
      </c>
      <c r="B34" s="88" t="s">
        <v>280</v>
      </c>
      <c r="C34" s="74"/>
      <c r="D34" s="95"/>
      <c r="E34" s="74">
        <v>10</v>
      </c>
      <c r="F34" s="74">
        <v>50</v>
      </c>
      <c r="G34" s="297"/>
      <c r="H34" s="239"/>
      <c r="I34" s="192"/>
      <c r="J34" s="239"/>
      <c r="K34" s="239"/>
      <c r="L34" s="296"/>
      <c r="N34" s="224"/>
      <c r="O34" s="145"/>
      <c r="P34" s="224"/>
      <c r="Q34" s="224"/>
      <c r="R34" s="131"/>
      <c r="S34" s="224"/>
    </row>
    <row r="35" spans="1:19" ht="15">
      <c r="G35" s="393" t="s">
        <v>176</v>
      </c>
      <c r="H35" s="295"/>
      <c r="I35" s="140"/>
      <c r="J35" s="140"/>
      <c r="K35" s="295"/>
      <c r="L35" s="294"/>
      <c r="N35" s="225"/>
      <c r="O35" s="131"/>
      <c r="P35" s="131"/>
      <c r="Q35" s="225"/>
      <c r="R35" s="131"/>
      <c r="S35" s="224"/>
    </row>
    <row r="36" spans="1:19">
      <c r="N36" s="131"/>
      <c r="O36" s="131"/>
      <c r="P36" s="131"/>
      <c r="Q36" s="131"/>
      <c r="R36" s="131"/>
      <c r="S36" s="131"/>
    </row>
    <row r="37" spans="1:19">
      <c r="N37" s="131"/>
      <c r="O37" s="131"/>
      <c r="P37" s="131"/>
      <c r="Q37" s="131"/>
      <c r="R37" s="131"/>
      <c r="S37" s="131"/>
    </row>
    <row r="41" spans="1:19">
      <c r="H41" s="126" t="s">
        <v>15</v>
      </c>
    </row>
    <row r="42" spans="1:19">
      <c r="H42" s="126" t="s">
        <v>16</v>
      </c>
    </row>
  </sheetData>
  <autoFilter ref="B5:K35"/>
  <mergeCells count="4">
    <mergeCell ref="A2:K2"/>
    <mergeCell ref="A3:B3"/>
    <mergeCell ref="C3:K3"/>
    <mergeCell ref="A1:K1"/>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topLeftCell="A13" zoomScale="130" zoomScaleNormal="130" workbookViewId="0">
      <selection activeCell="D25" sqref="D25"/>
    </sheetView>
  </sheetViews>
  <sheetFormatPr defaultRowHeight="15"/>
  <cols>
    <col min="1" max="1" width="10.42578125" customWidth="1"/>
    <col min="2" max="2" width="27.7109375" customWidth="1"/>
    <col min="3" max="3" width="15.85546875" customWidth="1"/>
    <col min="4" max="4" width="12.28515625" customWidth="1"/>
    <col min="5" max="5" width="12.140625" customWidth="1"/>
    <col min="6" max="6" width="9.85546875" customWidth="1"/>
    <col min="8" max="8" width="11.140625" customWidth="1"/>
    <col min="10" max="10" width="12.140625" customWidth="1"/>
    <col min="11" max="11" width="11.28515625" customWidth="1"/>
    <col min="13" max="13" width="13.5703125" customWidth="1"/>
  </cols>
  <sheetData>
    <row r="1" spans="1:13" ht="15.75" thickBot="1">
      <c r="A1" s="506" t="s">
        <v>420</v>
      </c>
      <c r="B1" s="507"/>
      <c r="C1" s="507"/>
      <c r="D1" s="507"/>
      <c r="E1" s="507"/>
      <c r="F1" s="507"/>
      <c r="G1" s="507"/>
      <c r="H1" s="507"/>
      <c r="I1" s="507"/>
      <c r="J1" s="507"/>
      <c r="K1" s="508"/>
    </row>
    <row r="2" spans="1:13" ht="15.75" customHeight="1" thickBot="1">
      <c r="A2" s="503" t="s">
        <v>14</v>
      </c>
      <c r="B2" s="504"/>
      <c r="C2" s="504"/>
      <c r="D2" s="504"/>
      <c r="E2" s="504"/>
      <c r="F2" s="504"/>
      <c r="G2" s="504"/>
      <c r="H2" s="504"/>
      <c r="I2" s="504"/>
      <c r="J2" s="504"/>
      <c r="K2" s="505"/>
    </row>
    <row r="3" spans="1:13" ht="15.75" customHeight="1" thickBot="1">
      <c r="A3" s="453" t="s">
        <v>0</v>
      </c>
      <c r="B3" s="454"/>
      <c r="C3" s="453" t="s">
        <v>1</v>
      </c>
      <c r="D3" s="455"/>
      <c r="E3" s="455"/>
      <c r="F3" s="455"/>
      <c r="G3" s="455"/>
      <c r="H3" s="455"/>
      <c r="I3" s="455"/>
      <c r="J3" s="455"/>
      <c r="K3" s="454"/>
    </row>
    <row r="4" spans="1:13" ht="72.75" thickBot="1">
      <c r="A4" s="28" t="s">
        <v>2</v>
      </c>
      <c r="B4" s="28" t="s">
        <v>3</v>
      </c>
      <c r="C4" s="28" t="s">
        <v>4</v>
      </c>
      <c r="D4" s="28" t="s">
        <v>5</v>
      </c>
      <c r="E4" s="28" t="s">
        <v>6</v>
      </c>
      <c r="F4" s="28" t="s">
        <v>7</v>
      </c>
      <c r="G4" s="29" t="s">
        <v>8</v>
      </c>
      <c r="H4" s="29" t="s">
        <v>17</v>
      </c>
      <c r="I4" s="28" t="s">
        <v>9</v>
      </c>
      <c r="J4" s="29" t="s">
        <v>18</v>
      </c>
      <c r="K4" s="29" t="s">
        <v>19</v>
      </c>
      <c r="M4" s="17"/>
    </row>
    <row r="5" spans="1:13">
      <c r="A5" s="30" t="s">
        <v>20</v>
      </c>
      <c r="B5" s="31" t="s">
        <v>21</v>
      </c>
      <c r="C5" s="32" t="s">
        <v>22</v>
      </c>
      <c r="D5" s="31" t="s">
        <v>23</v>
      </c>
      <c r="E5" s="32" t="s">
        <v>24</v>
      </c>
      <c r="F5" s="31" t="s">
        <v>25</v>
      </c>
      <c r="G5" s="33" t="s">
        <v>26</v>
      </c>
      <c r="H5" s="34" t="s">
        <v>27</v>
      </c>
      <c r="I5" s="32" t="s">
        <v>28</v>
      </c>
      <c r="J5" s="34" t="s">
        <v>29</v>
      </c>
      <c r="K5" s="35" t="s">
        <v>30</v>
      </c>
      <c r="M5" s="14"/>
    </row>
    <row r="6" spans="1:13" ht="27" customHeight="1">
      <c r="A6" s="3">
        <v>1</v>
      </c>
      <c r="B6" s="184" t="s">
        <v>337</v>
      </c>
      <c r="C6" s="3"/>
      <c r="D6" s="3"/>
      <c r="E6" s="3">
        <v>20</v>
      </c>
      <c r="F6" s="3">
        <v>10</v>
      </c>
      <c r="G6" s="21"/>
      <c r="H6" s="21"/>
      <c r="I6" s="22"/>
      <c r="J6" s="21"/>
      <c r="K6" s="21"/>
      <c r="M6" s="15"/>
    </row>
    <row r="7" spans="1:13" ht="17.25" customHeight="1">
      <c r="A7" s="1">
        <v>2</v>
      </c>
      <c r="B7" s="184" t="s">
        <v>336</v>
      </c>
      <c r="C7" s="125"/>
      <c r="D7" s="125"/>
      <c r="E7" s="3">
        <v>56</v>
      </c>
      <c r="F7" s="3">
        <v>100</v>
      </c>
      <c r="G7" s="21"/>
      <c r="H7" s="21"/>
      <c r="I7" s="22"/>
      <c r="J7" s="21"/>
      <c r="K7" s="21"/>
      <c r="M7" s="15"/>
    </row>
    <row r="8" spans="1:13" ht="18" customHeight="1">
      <c r="A8" s="3">
        <v>3</v>
      </c>
      <c r="B8" s="184" t="s">
        <v>335</v>
      </c>
      <c r="C8" s="125"/>
      <c r="D8" s="125"/>
      <c r="E8" s="3">
        <v>60</v>
      </c>
      <c r="F8" s="3">
        <v>100</v>
      </c>
      <c r="G8" s="21"/>
      <c r="H8" s="21"/>
      <c r="I8" s="22"/>
      <c r="J8" s="21"/>
      <c r="K8" s="21"/>
      <c r="M8" s="15"/>
    </row>
    <row r="9" spans="1:13" ht="19.5" customHeight="1">
      <c r="A9" s="1">
        <v>4</v>
      </c>
      <c r="B9" s="184" t="s">
        <v>334</v>
      </c>
      <c r="C9" s="125"/>
      <c r="D9" s="125"/>
      <c r="E9" s="3">
        <v>70</v>
      </c>
      <c r="F9" s="3">
        <v>100</v>
      </c>
      <c r="G9" s="21"/>
      <c r="H9" s="21"/>
      <c r="I9" s="22"/>
      <c r="J9" s="21"/>
      <c r="K9" s="21"/>
      <c r="M9" s="15"/>
    </row>
    <row r="10" spans="1:13" ht="20.25" customHeight="1">
      <c r="A10" s="3">
        <v>5</v>
      </c>
      <c r="B10" s="184" t="s">
        <v>333</v>
      </c>
      <c r="C10" s="125"/>
      <c r="D10" s="125"/>
      <c r="E10" s="3">
        <v>70</v>
      </c>
      <c r="F10" s="3">
        <v>100</v>
      </c>
      <c r="G10" s="21"/>
      <c r="H10" s="21"/>
      <c r="I10" s="22"/>
      <c r="J10" s="21"/>
      <c r="K10" s="21"/>
      <c r="M10" s="15"/>
    </row>
    <row r="11" spans="1:13" ht="15.75" customHeight="1">
      <c r="A11" s="1">
        <v>6</v>
      </c>
      <c r="B11" s="397" t="s">
        <v>332</v>
      </c>
      <c r="C11" s="336"/>
      <c r="D11" s="336"/>
      <c r="E11" s="9">
        <v>20</v>
      </c>
      <c r="F11" s="9">
        <v>50</v>
      </c>
      <c r="G11" s="58"/>
      <c r="H11" s="21"/>
      <c r="I11" s="22"/>
      <c r="J11" s="21"/>
      <c r="K11" s="21"/>
      <c r="M11" s="15"/>
    </row>
    <row r="12" spans="1:13" ht="42" customHeight="1">
      <c r="A12" s="3">
        <v>7</v>
      </c>
      <c r="B12" s="184" t="s">
        <v>331</v>
      </c>
      <c r="C12" s="3"/>
      <c r="D12" s="3"/>
      <c r="E12" s="3">
        <v>40</v>
      </c>
      <c r="F12" s="3">
        <v>50</v>
      </c>
      <c r="G12" s="21"/>
      <c r="H12" s="21"/>
      <c r="I12" s="22"/>
      <c r="J12" s="21"/>
      <c r="K12" s="21"/>
      <c r="M12" s="15"/>
    </row>
    <row r="13" spans="1:13" ht="26.25" customHeight="1">
      <c r="A13" s="1">
        <v>8</v>
      </c>
      <c r="B13" s="397" t="s">
        <v>330</v>
      </c>
      <c r="C13" s="61"/>
      <c r="D13" s="61"/>
      <c r="E13" s="118">
        <v>160</v>
      </c>
      <c r="F13" s="61">
        <v>72</v>
      </c>
      <c r="G13" s="58"/>
      <c r="H13" s="21"/>
      <c r="I13" s="22"/>
      <c r="J13" s="21"/>
      <c r="K13" s="21"/>
      <c r="M13" s="15"/>
    </row>
    <row r="14" spans="1:13" ht="25.5" customHeight="1">
      <c r="A14" s="3">
        <v>9</v>
      </c>
      <c r="B14" s="335" t="s">
        <v>329</v>
      </c>
      <c r="C14" s="334"/>
      <c r="D14" s="334"/>
      <c r="E14" s="3">
        <v>100</v>
      </c>
      <c r="F14" s="334">
        <v>50</v>
      </c>
      <c r="G14" s="333"/>
      <c r="H14" s="333"/>
      <c r="I14" s="22"/>
      <c r="J14" s="21"/>
      <c r="K14" s="21"/>
      <c r="M14" s="15"/>
    </row>
    <row r="15" spans="1:13" ht="20.25" customHeight="1">
      <c r="A15" s="1">
        <v>10</v>
      </c>
      <c r="B15" s="396" t="s">
        <v>328</v>
      </c>
      <c r="C15" s="332"/>
      <c r="D15" s="9"/>
      <c r="E15" s="9">
        <v>30</v>
      </c>
      <c r="F15" s="9">
        <v>50</v>
      </c>
      <c r="G15" s="329"/>
      <c r="H15" s="21"/>
      <c r="I15" s="22"/>
      <c r="J15" s="21"/>
      <c r="K15" s="21"/>
      <c r="M15" s="15"/>
    </row>
    <row r="16" spans="1:13" ht="27.75" customHeight="1">
      <c r="A16" s="3">
        <v>11</v>
      </c>
      <c r="B16" s="330" t="s">
        <v>327</v>
      </c>
      <c r="C16" s="49"/>
      <c r="D16" s="49"/>
      <c r="E16" s="9">
        <v>40</v>
      </c>
      <c r="F16" s="9">
        <v>50</v>
      </c>
      <c r="G16" s="329"/>
      <c r="H16" s="21"/>
      <c r="I16" s="22"/>
      <c r="J16" s="21"/>
      <c r="K16" s="21"/>
      <c r="M16" s="15"/>
    </row>
    <row r="17" spans="1:13" ht="18.75" customHeight="1">
      <c r="A17" s="1">
        <v>12</v>
      </c>
      <c r="B17" s="330" t="s">
        <v>326</v>
      </c>
      <c r="C17" s="49"/>
      <c r="D17" s="49"/>
      <c r="E17" s="9">
        <v>40</v>
      </c>
      <c r="F17" s="9">
        <v>50</v>
      </c>
      <c r="G17" s="329"/>
      <c r="H17" s="21"/>
      <c r="I17" s="22"/>
      <c r="J17" s="21"/>
      <c r="K17" s="21"/>
      <c r="M17" s="15"/>
    </row>
    <row r="18" spans="1:13" ht="20.25" customHeight="1">
      <c r="A18" s="3">
        <v>13</v>
      </c>
      <c r="B18" s="330" t="s">
        <v>325</v>
      </c>
      <c r="C18" s="49"/>
      <c r="D18" s="49"/>
      <c r="E18" s="9">
        <v>40</v>
      </c>
      <c r="F18" s="9">
        <v>50</v>
      </c>
      <c r="G18" s="329"/>
      <c r="H18" s="21"/>
      <c r="I18" s="22"/>
      <c r="J18" s="21"/>
      <c r="K18" s="21"/>
      <c r="M18" s="15"/>
    </row>
    <row r="19" spans="1:13">
      <c r="A19" s="1">
        <v>14</v>
      </c>
      <c r="B19" s="330" t="s">
        <v>324</v>
      </c>
      <c r="C19" s="49"/>
      <c r="D19" s="49"/>
      <c r="E19" s="9">
        <v>40</v>
      </c>
      <c r="F19" s="9">
        <v>50</v>
      </c>
      <c r="G19" s="329"/>
      <c r="H19" s="21"/>
      <c r="I19" s="22"/>
      <c r="J19" s="21"/>
      <c r="K19" s="21"/>
      <c r="M19" s="15"/>
    </row>
    <row r="20" spans="1:13" ht="16.5" customHeight="1">
      <c r="A20" s="3">
        <v>15</v>
      </c>
      <c r="B20" s="396" t="s">
        <v>323</v>
      </c>
      <c r="C20" s="331"/>
      <c r="D20" s="331"/>
      <c r="E20" s="331">
        <v>20</v>
      </c>
      <c r="F20" s="331">
        <v>1</v>
      </c>
      <c r="G20" s="329"/>
      <c r="H20" s="21"/>
      <c r="I20" s="22"/>
      <c r="J20" s="21"/>
      <c r="K20" s="21"/>
      <c r="M20" s="15"/>
    </row>
    <row r="21" spans="1:13" ht="30" customHeight="1">
      <c r="A21" s="1">
        <v>16</v>
      </c>
      <c r="B21" s="330" t="s">
        <v>322</v>
      </c>
      <c r="C21" s="49"/>
      <c r="D21" s="49"/>
      <c r="E21" s="9">
        <v>64</v>
      </c>
      <c r="F21" s="9">
        <v>10</v>
      </c>
      <c r="G21" s="329"/>
      <c r="H21" s="21"/>
      <c r="I21" s="328"/>
      <c r="J21" s="21"/>
      <c r="K21" s="21"/>
      <c r="M21" s="15"/>
    </row>
    <row r="22" spans="1:13" ht="17.25" customHeight="1">
      <c r="D22" s="327"/>
      <c r="G22" s="389" t="s">
        <v>176</v>
      </c>
      <c r="H22" s="21"/>
      <c r="I22" s="326"/>
      <c r="J22" s="326"/>
      <c r="K22" s="21"/>
      <c r="M22" s="15"/>
    </row>
    <row r="23" spans="1:13">
      <c r="M23" s="14"/>
    </row>
    <row r="24" spans="1:13">
      <c r="M24" s="14"/>
    </row>
    <row r="25" spans="1:13">
      <c r="M25" s="14"/>
    </row>
    <row r="26" spans="1:13">
      <c r="H26" t="s">
        <v>15</v>
      </c>
      <c r="M26" s="14"/>
    </row>
    <row r="27" spans="1:13">
      <c r="H27" t="s">
        <v>16</v>
      </c>
      <c r="M27" s="14"/>
    </row>
    <row r="28" spans="1:13">
      <c r="M28" s="14"/>
    </row>
    <row r="29" spans="1:13">
      <c r="M29" s="14"/>
    </row>
    <row r="30" spans="1:13">
      <c r="M30" s="14"/>
    </row>
    <row r="31" spans="1:13">
      <c r="M31" s="14"/>
    </row>
    <row r="32" spans="1:13">
      <c r="M32" s="14"/>
    </row>
    <row r="33" spans="13:13">
      <c r="M33" s="14"/>
    </row>
    <row r="34" spans="13:13">
      <c r="M34" s="14"/>
    </row>
    <row r="35" spans="13:13">
      <c r="M35" s="14"/>
    </row>
    <row r="36" spans="13:13">
      <c r="M36" s="14"/>
    </row>
    <row r="37" spans="13:13">
      <c r="M37" s="14"/>
    </row>
    <row r="38" spans="13:13">
      <c r="M38" s="14"/>
    </row>
    <row r="39" spans="13:13">
      <c r="M39" s="14"/>
    </row>
    <row r="40" spans="13:13">
      <c r="M40" s="14"/>
    </row>
    <row r="41" spans="13:13">
      <c r="M41" s="14"/>
    </row>
    <row r="42" spans="13:13">
      <c r="M42" s="14"/>
    </row>
    <row r="43" spans="13:13">
      <c r="M43" s="14"/>
    </row>
    <row r="44" spans="13:13">
      <c r="M44" s="14"/>
    </row>
    <row r="45" spans="13:13">
      <c r="M45" s="14"/>
    </row>
    <row r="46" spans="13:13">
      <c r="M46" s="14"/>
    </row>
    <row r="47" spans="13:13">
      <c r="M47" s="14"/>
    </row>
    <row r="48" spans="13:13">
      <c r="M48" s="14"/>
    </row>
    <row r="49" spans="13:13">
      <c r="M49" s="14"/>
    </row>
    <row r="50" spans="13:13">
      <c r="M50" s="14"/>
    </row>
    <row r="51" spans="13:13">
      <c r="M51" s="14"/>
    </row>
    <row r="52" spans="13:13">
      <c r="M52" s="14"/>
    </row>
    <row r="53" spans="13:13">
      <c r="M53" s="14"/>
    </row>
    <row r="54" spans="13:13">
      <c r="M54" s="14"/>
    </row>
    <row r="55" spans="13:13">
      <c r="M55" s="14"/>
    </row>
    <row r="56" spans="13:13">
      <c r="M56" s="14"/>
    </row>
    <row r="57" spans="13:13">
      <c r="M57" s="14"/>
    </row>
    <row r="58" spans="13:13">
      <c r="M58" s="14"/>
    </row>
    <row r="59" spans="13:13">
      <c r="M59" s="14"/>
    </row>
    <row r="60" spans="13:13">
      <c r="M60" s="14"/>
    </row>
    <row r="61" spans="13:13">
      <c r="M61" s="14"/>
    </row>
    <row r="62" spans="13:13">
      <c r="M62" s="14"/>
    </row>
    <row r="63" spans="13:13">
      <c r="M63" s="14"/>
    </row>
    <row r="64" spans="13:13">
      <c r="M64" s="14"/>
    </row>
    <row r="65" spans="13:13">
      <c r="M65" s="14"/>
    </row>
    <row r="66" spans="13:13">
      <c r="M66" s="14"/>
    </row>
    <row r="67" spans="13:13">
      <c r="M67" s="14"/>
    </row>
    <row r="68" spans="13:13">
      <c r="M68" s="14"/>
    </row>
    <row r="69" spans="13:13">
      <c r="M69" s="14"/>
    </row>
    <row r="70" spans="13:13">
      <c r="M70" s="14"/>
    </row>
    <row r="71" spans="13:13">
      <c r="M71" s="14"/>
    </row>
    <row r="72" spans="13:13">
      <c r="M72" s="14"/>
    </row>
  </sheetData>
  <mergeCells count="4">
    <mergeCell ref="A2:K2"/>
    <mergeCell ref="A3:B3"/>
    <mergeCell ref="C3:K3"/>
    <mergeCell ref="A1:K1"/>
  </mergeCells>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opLeftCell="A28" zoomScale="115" zoomScaleNormal="115" workbookViewId="0">
      <selection activeCell="B42" sqref="B42"/>
    </sheetView>
  </sheetViews>
  <sheetFormatPr defaultRowHeight="14.25"/>
  <cols>
    <col min="1" max="1" width="5.28515625" style="126" customWidth="1"/>
    <col min="2" max="2" width="31.7109375" style="126" customWidth="1"/>
    <col min="3" max="3" width="15.42578125" style="126" customWidth="1"/>
    <col min="4" max="4" width="11.28515625" style="126" customWidth="1"/>
    <col min="5" max="5" width="9.7109375" style="126" customWidth="1"/>
    <col min="6" max="6" width="10.140625" style="126" customWidth="1"/>
    <col min="7" max="7" width="13.28515625" style="126" customWidth="1"/>
    <col min="8" max="8" width="16" style="126" customWidth="1"/>
    <col min="9" max="9" width="8.42578125" style="126" customWidth="1"/>
    <col min="10" max="10" width="13.140625" style="126" customWidth="1"/>
    <col min="11" max="11" width="16.28515625" style="126" customWidth="1"/>
    <col min="12" max="12" width="9.140625" style="126"/>
    <col min="13" max="13" width="13.7109375" style="126" customWidth="1"/>
    <col min="14" max="14" width="11.42578125" style="126" customWidth="1"/>
    <col min="15" max="15" width="11.5703125" style="126" customWidth="1"/>
    <col min="16" max="16" width="14.42578125" style="126" customWidth="1"/>
    <col min="17" max="17" width="9.140625" style="126"/>
    <col min="18" max="18" width="14" style="126" customWidth="1"/>
    <col min="19" max="16384" width="9.140625" style="126"/>
  </cols>
  <sheetData>
    <row r="1" spans="1:18" ht="15" thickBot="1">
      <c r="A1" s="466" t="s">
        <v>421</v>
      </c>
      <c r="B1" s="467"/>
      <c r="C1" s="467"/>
      <c r="D1" s="467"/>
      <c r="E1" s="467"/>
      <c r="F1" s="467"/>
      <c r="G1" s="467"/>
      <c r="H1" s="467"/>
      <c r="I1" s="467"/>
      <c r="J1" s="467"/>
      <c r="K1" s="468"/>
    </row>
    <row r="2" spans="1:18" ht="15" customHeight="1" thickBot="1">
      <c r="A2" s="450" t="s">
        <v>14</v>
      </c>
      <c r="B2" s="451"/>
      <c r="C2" s="451"/>
      <c r="D2" s="451"/>
      <c r="E2" s="451"/>
      <c r="F2" s="451"/>
      <c r="G2" s="451"/>
      <c r="H2" s="451"/>
      <c r="I2" s="451"/>
      <c r="J2" s="451"/>
      <c r="K2" s="452"/>
    </row>
    <row r="3" spans="1:18" ht="15" customHeight="1" thickBot="1">
      <c r="A3" s="453" t="s">
        <v>0</v>
      </c>
      <c r="B3" s="454"/>
      <c r="C3" s="453" t="s">
        <v>1</v>
      </c>
      <c r="D3" s="455"/>
      <c r="E3" s="455"/>
      <c r="F3" s="455"/>
      <c r="G3" s="455"/>
      <c r="H3" s="455"/>
      <c r="I3" s="455"/>
      <c r="J3" s="455"/>
      <c r="K3" s="454"/>
    </row>
    <row r="4" spans="1:18" ht="69.75" customHeight="1" thickBot="1">
      <c r="A4" s="28" t="s">
        <v>2</v>
      </c>
      <c r="B4" s="28" t="s">
        <v>3</v>
      </c>
      <c r="C4" s="28" t="s">
        <v>4</v>
      </c>
      <c r="D4" s="28" t="s">
        <v>5</v>
      </c>
      <c r="E4" s="28" t="s">
        <v>6</v>
      </c>
      <c r="F4" s="28" t="s">
        <v>7</v>
      </c>
      <c r="G4" s="29" t="s">
        <v>8</v>
      </c>
      <c r="H4" s="29" t="s">
        <v>17</v>
      </c>
      <c r="I4" s="28" t="s">
        <v>9</v>
      </c>
      <c r="J4" s="29" t="s">
        <v>18</v>
      </c>
      <c r="K4" s="29" t="s">
        <v>19</v>
      </c>
      <c r="M4" s="246"/>
      <c r="N4" s="247"/>
      <c r="O4" s="246"/>
      <c r="P4" s="246"/>
      <c r="Q4" s="131"/>
      <c r="R4" s="131"/>
    </row>
    <row r="5" spans="1:18">
      <c r="A5" s="30" t="s">
        <v>20</v>
      </c>
      <c r="B5" s="31" t="s">
        <v>21</v>
      </c>
      <c r="C5" s="32" t="s">
        <v>22</v>
      </c>
      <c r="D5" s="31" t="s">
        <v>23</v>
      </c>
      <c r="E5" s="32" t="s">
        <v>24</v>
      </c>
      <c r="F5" s="31" t="s">
        <v>25</v>
      </c>
      <c r="G5" s="33" t="s">
        <v>26</v>
      </c>
      <c r="H5" s="34" t="s">
        <v>27</v>
      </c>
      <c r="I5" s="32" t="s">
        <v>28</v>
      </c>
      <c r="J5" s="34" t="s">
        <v>29</v>
      </c>
      <c r="K5" s="35" t="s">
        <v>30</v>
      </c>
      <c r="M5" s="131"/>
      <c r="N5" s="131"/>
      <c r="O5" s="131"/>
      <c r="P5" s="131"/>
      <c r="Q5" s="131"/>
      <c r="R5" s="131"/>
    </row>
    <row r="6" spans="1:18">
      <c r="A6" s="343">
        <v>1</v>
      </c>
      <c r="B6" s="98" t="s">
        <v>383</v>
      </c>
      <c r="C6" s="74"/>
      <c r="D6" s="74"/>
      <c r="E6" s="74">
        <v>26</v>
      </c>
      <c r="F6" s="82">
        <v>1</v>
      </c>
      <c r="G6" s="146"/>
      <c r="H6" s="339"/>
      <c r="I6" s="304"/>
      <c r="J6" s="339"/>
      <c r="K6" s="339"/>
      <c r="M6" s="224"/>
      <c r="N6" s="303"/>
      <c r="O6" s="224"/>
      <c r="P6" s="224"/>
      <c r="Q6" s="131"/>
      <c r="R6" s="224"/>
    </row>
    <row r="7" spans="1:18">
      <c r="A7" s="343">
        <v>2</v>
      </c>
      <c r="B7" s="98" t="s">
        <v>382</v>
      </c>
      <c r="C7" s="74"/>
      <c r="D7" s="74"/>
      <c r="E7" s="74">
        <v>20</v>
      </c>
      <c r="F7" s="82">
        <v>1</v>
      </c>
      <c r="G7" s="146"/>
      <c r="H7" s="339"/>
      <c r="I7" s="304"/>
      <c r="J7" s="339"/>
      <c r="K7" s="339"/>
      <c r="M7" s="224"/>
      <c r="N7" s="303"/>
      <c r="O7" s="224"/>
      <c r="P7" s="224"/>
      <c r="Q7" s="131"/>
      <c r="R7" s="224"/>
    </row>
    <row r="8" spans="1:18" ht="15.75" customHeight="1">
      <c r="A8" s="343">
        <v>3</v>
      </c>
      <c r="B8" s="342" t="s">
        <v>381</v>
      </c>
      <c r="C8" s="150"/>
      <c r="D8" s="74"/>
      <c r="E8" s="82">
        <v>48</v>
      </c>
      <c r="F8" s="82">
        <v>1</v>
      </c>
      <c r="G8" s="146"/>
      <c r="H8" s="339"/>
      <c r="I8" s="304"/>
      <c r="J8" s="339"/>
      <c r="K8" s="339"/>
      <c r="M8" s="224"/>
      <c r="N8" s="303"/>
      <c r="O8" s="224"/>
      <c r="P8" s="224"/>
      <c r="Q8" s="131"/>
      <c r="R8" s="224"/>
    </row>
    <row r="9" spans="1:18" ht="29.25" customHeight="1">
      <c r="A9" s="343">
        <v>4</v>
      </c>
      <c r="B9" s="342" t="s">
        <v>380</v>
      </c>
      <c r="C9" s="150"/>
      <c r="D9" s="74"/>
      <c r="E9" s="82">
        <v>40</v>
      </c>
      <c r="F9" s="82">
        <v>1</v>
      </c>
      <c r="G9" s="146"/>
      <c r="H9" s="339"/>
      <c r="I9" s="304"/>
      <c r="J9" s="339"/>
      <c r="K9" s="339"/>
      <c r="M9" s="224"/>
      <c r="N9" s="303"/>
      <c r="O9" s="224"/>
      <c r="P9" s="224"/>
      <c r="Q9" s="131"/>
      <c r="R9" s="224"/>
    </row>
    <row r="10" spans="1:18" ht="25.5">
      <c r="A10" s="343">
        <v>6</v>
      </c>
      <c r="B10" s="349" t="s">
        <v>379</v>
      </c>
      <c r="C10" s="91"/>
      <c r="D10" s="91"/>
      <c r="E10" s="310">
        <v>80</v>
      </c>
      <c r="F10" s="310">
        <v>1</v>
      </c>
      <c r="G10" s="321"/>
      <c r="H10" s="339"/>
      <c r="I10" s="304"/>
      <c r="J10" s="339"/>
      <c r="K10" s="339"/>
      <c r="M10" s="224"/>
      <c r="N10" s="303"/>
      <c r="O10" s="224"/>
      <c r="P10" s="224"/>
      <c r="Q10" s="131"/>
      <c r="R10" s="224"/>
    </row>
    <row r="11" spans="1:18" ht="25.5">
      <c r="A11" s="343">
        <v>7</v>
      </c>
      <c r="B11" s="349" t="s">
        <v>378</v>
      </c>
      <c r="C11" s="91"/>
      <c r="D11" s="91"/>
      <c r="E11" s="310">
        <v>160</v>
      </c>
      <c r="F11" s="310">
        <v>1</v>
      </c>
      <c r="G11" s="321"/>
      <c r="H11" s="339"/>
      <c r="I11" s="304"/>
      <c r="J11" s="339"/>
      <c r="K11" s="339"/>
      <c r="M11" s="224"/>
      <c r="N11" s="303"/>
      <c r="O11" s="224"/>
      <c r="P11" s="224"/>
      <c r="Q11" s="131"/>
      <c r="R11" s="224"/>
    </row>
    <row r="12" spans="1:18">
      <c r="A12" s="343">
        <v>8</v>
      </c>
      <c r="B12" s="352" t="s">
        <v>377</v>
      </c>
      <c r="C12" s="351"/>
      <c r="D12" s="350"/>
      <c r="E12" s="350">
        <v>10</v>
      </c>
      <c r="F12" s="350">
        <v>1</v>
      </c>
      <c r="G12" s="321"/>
      <c r="H12" s="339"/>
      <c r="I12" s="304"/>
      <c r="J12" s="339"/>
      <c r="K12" s="339"/>
      <c r="M12" s="224"/>
      <c r="N12" s="303"/>
      <c r="O12" s="224"/>
      <c r="P12" s="224"/>
      <c r="Q12" s="131"/>
      <c r="R12" s="224"/>
    </row>
    <row r="13" spans="1:18">
      <c r="A13" s="343">
        <v>9</v>
      </c>
      <c r="B13" s="352" t="s">
        <v>376</v>
      </c>
      <c r="C13" s="351"/>
      <c r="D13" s="350"/>
      <c r="E13" s="350">
        <v>10</v>
      </c>
      <c r="F13" s="350">
        <v>1</v>
      </c>
      <c r="G13" s="321"/>
      <c r="H13" s="339"/>
      <c r="I13" s="304"/>
      <c r="J13" s="339"/>
      <c r="K13" s="339"/>
      <c r="M13" s="224"/>
      <c r="N13" s="303"/>
      <c r="O13" s="224"/>
      <c r="P13" s="224"/>
      <c r="Q13" s="131"/>
      <c r="R13" s="224"/>
    </row>
    <row r="14" spans="1:18" ht="27.75" customHeight="1">
      <c r="A14" s="343">
        <v>10</v>
      </c>
      <c r="B14" s="243" t="s">
        <v>375</v>
      </c>
      <c r="C14" s="242"/>
      <c r="D14" s="350"/>
      <c r="E14" s="242">
        <v>12</v>
      </c>
      <c r="F14" s="242">
        <v>1</v>
      </c>
      <c r="G14" s="321"/>
      <c r="H14" s="339"/>
      <c r="I14" s="304"/>
      <c r="J14" s="339"/>
      <c r="K14" s="339"/>
      <c r="M14" s="224"/>
      <c r="N14" s="303"/>
      <c r="O14" s="224"/>
      <c r="P14" s="224"/>
      <c r="Q14" s="131"/>
      <c r="R14" s="224"/>
    </row>
    <row r="15" spans="1:18" ht="25.5">
      <c r="A15" s="343">
        <v>11</v>
      </c>
      <c r="B15" s="349" t="s">
        <v>374</v>
      </c>
      <c r="C15" s="91"/>
      <c r="D15" s="91"/>
      <c r="E15" s="310">
        <v>180</v>
      </c>
      <c r="F15" s="310">
        <v>1</v>
      </c>
      <c r="G15" s="321"/>
      <c r="H15" s="339"/>
      <c r="I15" s="304"/>
      <c r="J15" s="339"/>
      <c r="K15" s="339"/>
      <c r="M15" s="224"/>
      <c r="N15" s="303"/>
      <c r="O15" s="224"/>
      <c r="P15" s="224"/>
      <c r="Q15" s="131"/>
      <c r="R15" s="224"/>
    </row>
    <row r="16" spans="1:18" ht="25.5">
      <c r="A16" s="343">
        <v>12</v>
      </c>
      <c r="B16" s="349" t="s">
        <v>373</v>
      </c>
      <c r="C16" s="91"/>
      <c r="D16" s="91"/>
      <c r="E16" s="310">
        <v>180</v>
      </c>
      <c r="F16" s="310">
        <v>1</v>
      </c>
      <c r="G16" s="321"/>
      <c r="H16" s="339"/>
      <c r="I16" s="304"/>
      <c r="J16" s="339"/>
      <c r="K16" s="339"/>
      <c r="M16" s="224"/>
      <c r="N16" s="303"/>
      <c r="O16" s="224"/>
      <c r="P16" s="224"/>
      <c r="Q16" s="131"/>
      <c r="R16" s="224"/>
    </row>
    <row r="17" spans="1:18" ht="25.5">
      <c r="A17" s="343">
        <v>13</v>
      </c>
      <c r="B17" s="349" t="s">
        <v>372</v>
      </c>
      <c r="C17" s="91"/>
      <c r="D17" s="91"/>
      <c r="E17" s="310">
        <v>120</v>
      </c>
      <c r="F17" s="310">
        <v>1</v>
      </c>
      <c r="G17" s="321"/>
      <c r="H17" s="339"/>
      <c r="I17" s="304"/>
      <c r="J17" s="339"/>
      <c r="K17" s="339"/>
      <c r="M17" s="224"/>
      <c r="N17" s="303"/>
      <c r="O17" s="224"/>
      <c r="P17" s="224"/>
      <c r="Q17" s="131"/>
      <c r="R17" s="224"/>
    </row>
    <row r="18" spans="1:18" ht="25.5">
      <c r="A18" s="343">
        <v>14</v>
      </c>
      <c r="B18" s="349" t="s">
        <v>371</v>
      </c>
      <c r="C18" s="91"/>
      <c r="D18" s="91"/>
      <c r="E18" s="310">
        <v>120</v>
      </c>
      <c r="F18" s="310">
        <v>1</v>
      </c>
      <c r="G18" s="321"/>
      <c r="H18" s="339"/>
      <c r="I18" s="304"/>
      <c r="J18" s="339"/>
      <c r="K18" s="339"/>
      <c r="M18" s="224"/>
      <c r="N18" s="303"/>
      <c r="O18" s="224"/>
      <c r="P18" s="224"/>
      <c r="Q18" s="131"/>
      <c r="R18" s="224"/>
    </row>
    <row r="19" spans="1:18" ht="25.5">
      <c r="A19" s="343">
        <v>15</v>
      </c>
      <c r="B19" s="349" t="s">
        <v>370</v>
      </c>
      <c r="C19" s="91"/>
      <c r="D19" s="91"/>
      <c r="E19" s="310">
        <v>240</v>
      </c>
      <c r="F19" s="310">
        <v>1</v>
      </c>
      <c r="G19" s="321"/>
      <c r="H19" s="339"/>
      <c r="I19" s="304"/>
      <c r="J19" s="339"/>
      <c r="K19" s="339"/>
      <c r="M19" s="224"/>
      <c r="N19" s="303"/>
      <c r="O19" s="224"/>
      <c r="P19" s="224"/>
      <c r="Q19" s="131"/>
      <c r="R19" s="224"/>
    </row>
    <row r="20" spans="1:18" ht="25.5">
      <c r="A20" s="343">
        <v>16</v>
      </c>
      <c r="B20" s="349" t="s">
        <v>369</v>
      </c>
      <c r="C20" s="91"/>
      <c r="D20" s="91"/>
      <c r="E20" s="310">
        <v>200</v>
      </c>
      <c r="F20" s="310">
        <v>1</v>
      </c>
      <c r="G20" s="321"/>
      <c r="H20" s="339"/>
      <c r="I20" s="304"/>
      <c r="J20" s="339"/>
      <c r="K20" s="339"/>
      <c r="M20" s="224"/>
      <c r="N20" s="303"/>
      <c r="O20" s="224"/>
      <c r="P20" s="224"/>
      <c r="Q20" s="131"/>
      <c r="R20" s="224"/>
    </row>
    <row r="21" spans="1:18" ht="25.5">
      <c r="A21" s="343">
        <v>17</v>
      </c>
      <c r="B21" s="349" t="s">
        <v>368</v>
      </c>
      <c r="C21" s="91"/>
      <c r="D21" s="91"/>
      <c r="E21" s="310">
        <v>260</v>
      </c>
      <c r="F21" s="310">
        <v>1</v>
      </c>
      <c r="G21" s="321"/>
      <c r="H21" s="339"/>
      <c r="I21" s="304"/>
      <c r="J21" s="339"/>
      <c r="K21" s="339"/>
      <c r="M21" s="224"/>
      <c r="N21" s="303"/>
      <c r="O21" s="224"/>
      <c r="P21" s="224"/>
      <c r="Q21" s="131"/>
      <c r="R21" s="224"/>
    </row>
    <row r="22" spans="1:18" ht="24">
      <c r="A22" s="343">
        <v>18</v>
      </c>
      <c r="B22" s="342" t="s">
        <v>367</v>
      </c>
      <c r="C22" s="91"/>
      <c r="D22" s="91"/>
      <c r="E22" s="82">
        <v>160</v>
      </c>
      <c r="F22" s="82">
        <v>1</v>
      </c>
      <c r="G22" s="146"/>
      <c r="H22" s="339"/>
      <c r="I22" s="304"/>
      <c r="J22" s="339"/>
      <c r="K22" s="339"/>
      <c r="M22" s="224"/>
      <c r="N22" s="303"/>
      <c r="O22" s="224"/>
      <c r="P22" s="224"/>
      <c r="Q22" s="131"/>
      <c r="R22" s="224"/>
    </row>
    <row r="23" spans="1:18" ht="24">
      <c r="A23" s="343">
        <v>19</v>
      </c>
      <c r="B23" s="342" t="s">
        <v>366</v>
      </c>
      <c r="C23" s="91"/>
      <c r="D23" s="91"/>
      <c r="E23" s="82">
        <v>28</v>
      </c>
      <c r="F23" s="82">
        <v>1</v>
      </c>
      <c r="G23" s="146"/>
      <c r="H23" s="339"/>
      <c r="I23" s="304"/>
      <c r="J23" s="339"/>
      <c r="K23" s="339"/>
      <c r="M23" s="224"/>
      <c r="N23" s="303"/>
      <c r="O23" s="224"/>
      <c r="P23" s="224"/>
      <c r="Q23" s="131"/>
      <c r="R23" s="224"/>
    </row>
    <row r="24" spans="1:18" ht="24">
      <c r="A24" s="343">
        <v>20</v>
      </c>
      <c r="B24" s="342" t="s">
        <v>365</v>
      </c>
      <c r="C24" s="91"/>
      <c r="D24" s="91"/>
      <c r="E24" s="82">
        <v>40</v>
      </c>
      <c r="F24" s="82">
        <v>1</v>
      </c>
      <c r="G24" s="146"/>
      <c r="H24" s="339"/>
      <c r="I24" s="304"/>
      <c r="J24" s="339"/>
      <c r="K24" s="339"/>
      <c r="M24" s="224"/>
      <c r="N24" s="303"/>
      <c r="O24" s="224"/>
      <c r="P24" s="224"/>
      <c r="Q24" s="131"/>
      <c r="R24" s="224"/>
    </row>
    <row r="25" spans="1:18" ht="22.5">
      <c r="A25" s="343">
        <v>21</v>
      </c>
      <c r="B25" s="240" t="s">
        <v>364</v>
      </c>
      <c r="C25" s="91"/>
      <c r="D25" s="91"/>
      <c r="E25" s="95">
        <v>20</v>
      </c>
      <c r="F25" s="82">
        <v>1</v>
      </c>
      <c r="G25" s="232"/>
      <c r="H25" s="339"/>
      <c r="I25" s="340"/>
      <c r="J25" s="339"/>
      <c r="K25" s="339"/>
      <c r="M25" s="224"/>
      <c r="N25" s="338"/>
      <c r="O25" s="224"/>
      <c r="P25" s="224"/>
      <c r="Q25" s="131"/>
      <c r="R25" s="224"/>
    </row>
    <row r="26" spans="1:18" ht="22.5">
      <c r="A26" s="343">
        <v>22</v>
      </c>
      <c r="B26" s="240" t="s">
        <v>363</v>
      </c>
      <c r="C26" s="91"/>
      <c r="D26" s="91"/>
      <c r="E26" s="95">
        <v>20</v>
      </c>
      <c r="F26" s="82">
        <v>1</v>
      </c>
      <c r="G26" s="232"/>
      <c r="H26" s="339"/>
      <c r="I26" s="340"/>
      <c r="J26" s="339"/>
      <c r="K26" s="339"/>
      <c r="M26" s="224"/>
      <c r="N26" s="338"/>
      <c r="O26" s="224"/>
      <c r="P26" s="224"/>
      <c r="Q26" s="131"/>
      <c r="R26" s="224"/>
    </row>
    <row r="27" spans="1:18" ht="24">
      <c r="A27" s="343">
        <v>23</v>
      </c>
      <c r="B27" s="342" t="s">
        <v>362</v>
      </c>
      <c r="C27" s="91"/>
      <c r="D27" s="91"/>
      <c r="E27" s="82">
        <v>60</v>
      </c>
      <c r="F27" s="82">
        <v>1</v>
      </c>
      <c r="G27" s="146"/>
      <c r="H27" s="339"/>
      <c r="I27" s="340"/>
      <c r="J27" s="339"/>
      <c r="K27" s="339"/>
      <c r="M27" s="224"/>
      <c r="N27" s="338"/>
      <c r="O27" s="224"/>
      <c r="P27" s="224"/>
      <c r="Q27" s="131"/>
      <c r="R27" s="224"/>
    </row>
    <row r="28" spans="1:18" ht="24">
      <c r="A28" s="343">
        <v>24</v>
      </c>
      <c r="B28" s="342" t="s">
        <v>361</v>
      </c>
      <c r="C28" s="91"/>
      <c r="D28" s="91"/>
      <c r="E28" s="82">
        <v>80</v>
      </c>
      <c r="F28" s="82">
        <v>1</v>
      </c>
      <c r="G28" s="146"/>
      <c r="H28" s="339"/>
      <c r="I28" s="340"/>
      <c r="J28" s="339"/>
      <c r="K28" s="339"/>
      <c r="M28" s="224"/>
      <c r="N28" s="338"/>
      <c r="O28" s="224"/>
      <c r="P28" s="224"/>
      <c r="Q28" s="131"/>
      <c r="R28" s="224"/>
    </row>
    <row r="29" spans="1:18">
      <c r="A29" s="343">
        <v>25</v>
      </c>
      <c r="B29" s="97" t="s">
        <v>360</v>
      </c>
      <c r="C29" s="91"/>
      <c r="D29" s="91"/>
      <c r="E29" s="95">
        <v>20</v>
      </c>
      <c r="F29" s="82">
        <v>1</v>
      </c>
      <c r="G29" s="232"/>
      <c r="H29" s="339"/>
      <c r="I29" s="340"/>
      <c r="J29" s="339"/>
      <c r="K29" s="339"/>
      <c r="M29" s="224"/>
      <c r="N29" s="338"/>
      <c r="O29" s="224"/>
      <c r="P29" s="224"/>
      <c r="Q29" s="131"/>
      <c r="R29" s="224"/>
    </row>
    <row r="30" spans="1:18">
      <c r="A30" s="343">
        <v>26</v>
      </c>
      <c r="B30" s="97" t="s">
        <v>360</v>
      </c>
      <c r="C30" s="91"/>
      <c r="D30" s="91"/>
      <c r="E30" s="95">
        <v>60</v>
      </c>
      <c r="F30" s="82">
        <v>1</v>
      </c>
      <c r="G30" s="232"/>
      <c r="H30" s="339"/>
      <c r="I30" s="340"/>
      <c r="J30" s="339"/>
      <c r="K30" s="339"/>
      <c r="M30" s="224"/>
      <c r="N30" s="338"/>
      <c r="O30" s="224"/>
      <c r="P30" s="224"/>
      <c r="Q30" s="131"/>
      <c r="R30" s="224"/>
    </row>
    <row r="31" spans="1:18">
      <c r="A31" s="343">
        <v>27</v>
      </c>
      <c r="B31" s="98" t="s">
        <v>359</v>
      </c>
      <c r="C31" s="74"/>
      <c r="D31" s="91"/>
      <c r="E31" s="74">
        <v>8</v>
      </c>
      <c r="F31" s="82">
        <v>1</v>
      </c>
      <c r="G31" s="339"/>
      <c r="H31" s="339"/>
      <c r="I31" s="340"/>
      <c r="J31" s="339"/>
      <c r="K31" s="339"/>
      <c r="M31" s="224"/>
      <c r="N31" s="338"/>
      <c r="O31" s="224"/>
      <c r="P31" s="224"/>
      <c r="Q31" s="131"/>
      <c r="R31" s="224"/>
    </row>
    <row r="32" spans="1:18">
      <c r="A32" s="343">
        <v>28</v>
      </c>
      <c r="B32" s="98" t="s">
        <v>358</v>
      </c>
      <c r="C32" s="74"/>
      <c r="D32" s="91"/>
      <c r="E32" s="74">
        <v>8</v>
      </c>
      <c r="F32" s="82">
        <v>1</v>
      </c>
      <c r="G32" s="339"/>
      <c r="H32" s="339"/>
      <c r="I32" s="340"/>
      <c r="J32" s="339"/>
      <c r="K32" s="339"/>
      <c r="M32" s="224"/>
      <c r="N32" s="338"/>
      <c r="O32" s="224"/>
      <c r="P32" s="224"/>
      <c r="Q32" s="131"/>
      <c r="R32" s="224"/>
    </row>
    <row r="33" spans="1:18" ht="22.5">
      <c r="A33" s="343">
        <v>29</v>
      </c>
      <c r="B33" s="240" t="s">
        <v>357</v>
      </c>
      <c r="C33" s="95"/>
      <c r="D33" s="91"/>
      <c r="E33" s="95">
        <v>20</v>
      </c>
      <c r="F33" s="82">
        <v>1</v>
      </c>
      <c r="G33" s="232"/>
      <c r="H33" s="339"/>
      <c r="I33" s="340"/>
      <c r="J33" s="339"/>
      <c r="K33" s="339"/>
      <c r="M33" s="224"/>
      <c r="N33" s="338"/>
      <c r="O33" s="224"/>
      <c r="P33" s="224"/>
      <c r="Q33" s="131"/>
      <c r="R33" s="224"/>
    </row>
    <row r="34" spans="1:18">
      <c r="A34" s="343">
        <v>30</v>
      </c>
      <c r="B34" s="342" t="s">
        <v>356</v>
      </c>
      <c r="C34" s="95"/>
      <c r="D34" s="91"/>
      <c r="E34" s="82">
        <v>100</v>
      </c>
      <c r="F34" s="82">
        <v>1</v>
      </c>
      <c r="G34" s="339"/>
      <c r="H34" s="339"/>
      <c r="I34" s="340"/>
      <c r="J34" s="339"/>
      <c r="K34" s="339"/>
      <c r="M34" s="224"/>
      <c r="N34" s="338"/>
      <c r="O34" s="224"/>
      <c r="P34" s="224"/>
      <c r="Q34" s="131"/>
      <c r="R34" s="224"/>
    </row>
    <row r="35" spans="1:18">
      <c r="A35" s="343">
        <v>31</v>
      </c>
      <c r="B35" s="342" t="s">
        <v>355</v>
      </c>
      <c r="C35" s="95"/>
      <c r="D35" s="91"/>
      <c r="E35" s="82">
        <v>120</v>
      </c>
      <c r="F35" s="82">
        <v>1</v>
      </c>
      <c r="G35" s="339"/>
      <c r="H35" s="339"/>
      <c r="I35" s="340"/>
      <c r="J35" s="339"/>
      <c r="K35" s="339"/>
      <c r="M35" s="224"/>
      <c r="N35" s="338"/>
      <c r="O35" s="224"/>
      <c r="P35" s="224"/>
      <c r="Q35" s="131"/>
      <c r="R35" s="224"/>
    </row>
    <row r="36" spans="1:18">
      <c r="A36" s="343">
        <v>32</v>
      </c>
      <c r="B36" s="98" t="s">
        <v>354</v>
      </c>
      <c r="C36" s="74"/>
      <c r="D36" s="91"/>
      <c r="E36" s="74">
        <v>20</v>
      </c>
      <c r="F36" s="82">
        <v>1</v>
      </c>
      <c r="G36" s="339"/>
      <c r="H36" s="339"/>
      <c r="I36" s="340"/>
      <c r="J36" s="339"/>
      <c r="K36" s="339"/>
      <c r="M36" s="224"/>
      <c r="N36" s="338"/>
      <c r="O36" s="224"/>
      <c r="P36" s="224"/>
      <c r="Q36" s="131"/>
      <c r="R36" s="224"/>
    </row>
    <row r="37" spans="1:18">
      <c r="A37" s="343">
        <v>33</v>
      </c>
      <c r="B37" s="98" t="s">
        <v>353</v>
      </c>
      <c r="C37" s="74"/>
      <c r="D37" s="91"/>
      <c r="E37" s="74">
        <v>30</v>
      </c>
      <c r="F37" s="82">
        <v>1</v>
      </c>
      <c r="G37" s="339"/>
      <c r="H37" s="339"/>
      <c r="I37" s="340"/>
      <c r="J37" s="339"/>
      <c r="K37" s="339"/>
      <c r="M37" s="224"/>
      <c r="N37" s="338"/>
      <c r="O37" s="224"/>
      <c r="P37" s="224"/>
      <c r="Q37" s="131"/>
      <c r="R37" s="224"/>
    </row>
    <row r="38" spans="1:18" ht="24">
      <c r="A38" s="343">
        <v>34</v>
      </c>
      <c r="B38" s="342" t="s">
        <v>352</v>
      </c>
      <c r="C38" s="150"/>
      <c r="D38" s="91"/>
      <c r="E38" s="82">
        <v>208</v>
      </c>
      <c r="F38" s="82">
        <v>1</v>
      </c>
      <c r="G38" s="339"/>
      <c r="H38" s="339"/>
      <c r="I38" s="340"/>
      <c r="J38" s="339"/>
      <c r="K38" s="339"/>
      <c r="M38" s="224"/>
      <c r="N38" s="338"/>
      <c r="O38" s="224"/>
      <c r="P38" s="224"/>
      <c r="Q38" s="131"/>
      <c r="R38" s="224"/>
    </row>
    <row r="39" spans="1:18" ht="24">
      <c r="A39" s="343">
        <v>35</v>
      </c>
      <c r="B39" s="342" t="s">
        <v>351</v>
      </c>
      <c r="C39" s="150"/>
      <c r="D39" s="91"/>
      <c r="E39" s="82">
        <v>8</v>
      </c>
      <c r="F39" s="82">
        <v>1</v>
      </c>
      <c r="G39" s="339"/>
      <c r="H39" s="339"/>
      <c r="I39" s="340"/>
      <c r="J39" s="339"/>
      <c r="K39" s="339"/>
      <c r="M39" s="224"/>
      <c r="N39" s="338"/>
      <c r="O39" s="224"/>
      <c r="P39" s="224"/>
      <c r="Q39" s="131"/>
      <c r="R39" s="224"/>
    </row>
    <row r="40" spans="1:18" ht="25.5">
      <c r="A40" s="343">
        <v>36</v>
      </c>
      <c r="B40" s="349" t="s">
        <v>350</v>
      </c>
      <c r="C40" s="150"/>
      <c r="D40" s="91"/>
      <c r="E40" s="310">
        <v>2000</v>
      </c>
      <c r="F40" s="310">
        <v>1</v>
      </c>
      <c r="G40" s="348"/>
      <c r="H40" s="339"/>
      <c r="I40" s="340"/>
      <c r="J40" s="339"/>
      <c r="K40" s="339"/>
      <c r="M40" s="224"/>
      <c r="N40" s="338"/>
      <c r="O40" s="224"/>
      <c r="P40" s="224"/>
      <c r="Q40" s="131"/>
      <c r="R40" s="224"/>
    </row>
    <row r="41" spans="1:18">
      <c r="A41" s="343">
        <v>37</v>
      </c>
      <c r="B41" s="342" t="s">
        <v>349</v>
      </c>
      <c r="C41" s="150"/>
      <c r="D41" s="91"/>
      <c r="E41" s="82">
        <v>20</v>
      </c>
      <c r="F41" s="82">
        <v>1</v>
      </c>
      <c r="G41" s="339"/>
      <c r="H41" s="339"/>
      <c r="I41" s="340"/>
      <c r="J41" s="339"/>
      <c r="K41" s="339"/>
      <c r="M41" s="224"/>
      <c r="N41" s="338"/>
      <c r="O41" s="224"/>
      <c r="P41" s="224"/>
      <c r="Q41" s="131"/>
      <c r="R41" s="224"/>
    </row>
    <row r="42" spans="1:18" ht="15" customHeight="1">
      <c r="A42" s="343">
        <v>38</v>
      </c>
      <c r="B42" s="342" t="s">
        <v>348</v>
      </c>
      <c r="C42" s="150"/>
      <c r="D42" s="91"/>
      <c r="E42" s="82">
        <v>80</v>
      </c>
      <c r="F42" s="82">
        <v>1</v>
      </c>
      <c r="G42" s="339"/>
      <c r="H42" s="339"/>
      <c r="I42" s="340"/>
      <c r="J42" s="339"/>
      <c r="K42" s="339"/>
      <c r="M42" s="224"/>
      <c r="N42" s="338"/>
      <c r="O42" s="224"/>
      <c r="P42" s="224"/>
      <c r="Q42" s="131"/>
      <c r="R42" s="224"/>
    </row>
    <row r="43" spans="1:18">
      <c r="A43" s="343">
        <v>39</v>
      </c>
      <c r="B43" s="342" t="s">
        <v>347</v>
      </c>
      <c r="C43" s="347"/>
      <c r="D43" s="91"/>
      <c r="E43" s="82">
        <v>20</v>
      </c>
      <c r="F43" s="82">
        <v>1</v>
      </c>
      <c r="G43" s="339"/>
      <c r="H43" s="339"/>
      <c r="I43" s="340"/>
      <c r="J43" s="339"/>
      <c r="K43" s="339"/>
      <c r="M43" s="224"/>
      <c r="N43" s="338"/>
      <c r="O43" s="224"/>
      <c r="P43" s="224"/>
      <c r="Q43" s="131"/>
      <c r="R43" s="224"/>
    </row>
    <row r="44" spans="1:18">
      <c r="A44" s="343">
        <v>40</v>
      </c>
      <c r="B44" s="98" t="s">
        <v>346</v>
      </c>
      <c r="C44" s="346"/>
      <c r="D44" s="91"/>
      <c r="E44" s="74">
        <v>40</v>
      </c>
      <c r="F44" s="82">
        <v>1</v>
      </c>
      <c r="G44" s="239"/>
      <c r="H44" s="339"/>
      <c r="I44" s="340"/>
      <c r="J44" s="339"/>
      <c r="K44" s="339"/>
      <c r="M44" s="224"/>
      <c r="N44" s="338"/>
      <c r="O44" s="224"/>
      <c r="P44" s="224"/>
      <c r="Q44" s="131"/>
      <c r="R44" s="224"/>
    </row>
    <row r="45" spans="1:18">
      <c r="A45" s="343">
        <v>41</v>
      </c>
      <c r="B45" s="98" t="s">
        <v>345</v>
      </c>
      <c r="C45" s="346"/>
      <c r="D45" s="91"/>
      <c r="E45" s="74">
        <v>40</v>
      </c>
      <c r="F45" s="82">
        <v>1</v>
      </c>
      <c r="G45" s="239"/>
      <c r="H45" s="339"/>
      <c r="I45" s="340"/>
      <c r="J45" s="339"/>
      <c r="K45" s="339"/>
      <c r="M45" s="224"/>
      <c r="N45" s="338"/>
      <c r="O45" s="224"/>
      <c r="P45" s="224"/>
      <c r="Q45" s="131"/>
      <c r="R45" s="224"/>
    </row>
    <row r="46" spans="1:18">
      <c r="A46" s="343">
        <v>42</v>
      </c>
      <c r="B46" s="345" t="s">
        <v>344</v>
      </c>
      <c r="C46" s="341"/>
      <c r="D46" s="91"/>
      <c r="E46" s="310">
        <v>12</v>
      </c>
      <c r="F46" s="310">
        <v>1</v>
      </c>
      <c r="G46" s="344"/>
      <c r="H46" s="339"/>
      <c r="I46" s="340"/>
      <c r="J46" s="339"/>
      <c r="K46" s="339"/>
      <c r="M46" s="224"/>
      <c r="N46" s="338"/>
      <c r="O46" s="224"/>
      <c r="P46" s="224"/>
      <c r="Q46" s="131"/>
      <c r="R46" s="224"/>
    </row>
    <row r="47" spans="1:18">
      <c r="A47" s="343">
        <v>43</v>
      </c>
      <c r="B47" s="342" t="s">
        <v>343</v>
      </c>
      <c r="C47" s="341"/>
      <c r="D47" s="91"/>
      <c r="E47" s="82">
        <v>20</v>
      </c>
      <c r="F47" s="82">
        <v>1</v>
      </c>
      <c r="G47" s="339"/>
      <c r="H47" s="339"/>
      <c r="I47" s="340"/>
      <c r="J47" s="339"/>
      <c r="K47" s="339"/>
      <c r="M47" s="224"/>
      <c r="N47" s="338"/>
      <c r="O47" s="224"/>
      <c r="P47" s="224"/>
      <c r="Q47" s="131"/>
      <c r="R47" s="224"/>
    </row>
    <row r="48" spans="1:18">
      <c r="A48" s="343">
        <v>44</v>
      </c>
      <c r="B48" s="345" t="s">
        <v>342</v>
      </c>
      <c r="C48" s="341"/>
      <c r="D48" s="91"/>
      <c r="E48" s="310">
        <v>12</v>
      </c>
      <c r="F48" s="310">
        <v>1</v>
      </c>
      <c r="G48" s="344"/>
      <c r="H48" s="339"/>
      <c r="I48" s="340"/>
      <c r="J48" s="339"/>
      <c r="K48" s="339"/>
      <c r="M48" s="224"/>
      <c r="N48" s="338"/>
      <c r="O48" s="224"/>
      <c r="P48" s="224"/>
      <c r="Q48" s="131"/>
      <c r="R48" s="224"/>
    </row>
    <row r="49" spans="1:18">
      <c r="A49" s="343">
        <v>45</v>
      </c>
      <c r="B49" s="342" t="s">
        <v>341</v>
      </c>
      <c r="C49" s="341"/>
      <c r="D49" s="91"/>
      <c r="E49" s="82">
        <v>12</v>
      </c>
      <c r="F49" s="82">
        <v>1</v>
      </c>
      <c r="G49" s="339"/>
      <c r="H49" s="339"/>
      <c r="I49" s="340"/>
      <c r="J49" s="339"/>
      <c r="K49" s="339"/>
      <c r="M49" s="224"/>
      <c r="N49" s="338"/>
      <c r="O49" s="224"/>
      <c r="P49" s="224"/>
      <c r="Q49" s="131"/>
      <c r="R49" s="224"/>
    </row>
    <row r="50" spans="1:18">
      <c r="A50" s="343">
        <v>46</v>
      </c>
      <c r="B50" s="342" t="s">
        <v>340</v>
      </c>
      <c r="C50" s="341"/>
      <c r="D50" s="91"/>
      <c r="E50" s="82">
        <v>108</v>
      </c>
      <c r="F50" s="82">
        <v>1</v>
      </c>
      <c r="G50" s="339"/>
      <c r="H50" s="339"/>
      <c r="I50" s="340"/>
      <c r="J50" s="339"/>
      <c r="K50" s="339"/>
      <c r="M50" s="224"/>
      <c r="N50" s="338"/>
      <c r="O50" s="224"/>
      <c r="P50" s="224"/>
      <c r="Q50" s="131"/>
      <c r="R50" s="224"/>
    </row>
    <row r="51" spans="1:18">
      <c r="A51" s="343">
        <v>47</v>
      </c>
      <c r="B51" s="342" t="s">
        <v>339</v>
      </c>
      <c r="C51" s="341"/>
      <c r="D51" s="91"/>
      <c r="E51" s="82">
        <v>108</v>
      </c>
      <c r="F51" s="82">
        <v>1</v>
      </c>
      <c r="G51" s="339"/>
      <c r="H51" s="339"/>
      <c r="I51" s="340"/>
      <c r="J51" s="339"/>
      <c r="K51" s="339"/>
      <c r="M51" s="224"/>
      <c r="N51" s="338"/>
      <c r="O51" s="224"/>
      <c r="P51" s="224"/>
      <c r="Q51" s="131"/>
      <c r="R51" s="224"/>
    </row>
    <row r="52" spans="1:18">
      <c r="A52" s="343">
        <v>48</v>
      </c>
      <c r="B52" s="342" t="s">
        <v>338</v>
      </c>
      <c r="C52" s="341"/>
      <c r="D52" s="91"/>
      <c r="E52" s="82">
        <v>108</v>
      </c>
      <c r="F52" s="82">
        <v>1</v>
      </c>
      <c r="G52" s="339"/>
      <c r="H52" s="339"/>
      <c r="I52" s="340"/>
      <c r="J52" s="339"/>
      <c r="K52" s="339"/>
      <c r="M52" s="224"/>
      <c r="N52" s="338"/>
      <c r="O52" s="224"/>
      <c r="P52" s="224"/>
      <c r="Q52" s="131"/>
      <c r="R52" s="224"/>
    </row>
    <row r="53" spans="1:18" ht="15">
      <c r="G53" s="393" t="s">
        <v>176</v>
      </c>
      <c r="H53" s="395"/>
      <c r="I53" s="337"/>
      <c r="J53" s="337"/>
      <c r="K53" s="395"/>
      <c r="M53" s="225"/>
      <c r="N53" s="226"/>
      <c r="O53" s="227"/>
      <c r="P53" s="225"/>
      <c r="Q53" s="131"/>
      <c r="R53" s="262"/>
    </row>
    <row r="54" spans="1:18">
      <c r="M54" s="131"/>
      <c r="N54" s="131"/>
      <c r="O54" s="131"/>
      <c r="P54" s="131"/>
      <c r="Q54" s="131"/>
      <c r="R54" s="131"/>
    </row>
    <row r="55" spans="1:18">
      <c r="M55" s="131"/>
      <c r="N55" s="131"/>
      <c r="O55" s="131"/>
      <c r="P55" s="131"/>
      <c r="Q55" s="131"/>
      <c r="R55" s="131"/>
    </row>
    <row r="56" spans="1:18">
      <c r="M56" s="131"/>
      <c r="N56" s="131"/>
      <c r="O56" s="131"/>
      <c r="P56" s="131"/>
      <c r="Q56" s="131"/>
      <c r="R56" s="131"/>
    </row>
    <row r="57" spans="1:18">
      <c r="M57" s="131"/>
      <c r="N57" s="131"/>
      <c r="O57" s="131"/>
      <c r="P57" s="131"/>
      <c r="Q57" s="131"/>
      <c r="R57" s="131"/>
    </row>
    <row r="58" spans="1:18">
      <c r="H58" s="126" t="s">
        <v>15</v>
      </c>
    </row>
    <row r="59" spans="1:18">
      <c r="H59" s="126" t="s">
        <v>16</v>
      </c>
    </row>
  </sheetData>
  <autoFilter ref="B5:K53">
    <sortState ref="B5:K72">
      <sortCondition ref="B4"/>
    </sortState>
  </autoFilter>
  <mergeCells count="4">
    <mergeCell ref="A2:K2"/>
    <mergeCell ref="A3:B3"/>
    <mergeCell ref="C3:K3"/>
    <mergeCell ref="A1:K1"/>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F23" sqref="F23"/>
    </sheetView>
  </sheetViews>
  <sheetFormatPr defaultRowHeight="14.25"/>
  <cols>
    <col min="1" max="1" width="5.28515625" style="126" customWidth="1"/>
    <col min="2" max="2" width="44.5703125" style="126" bestFit="1" customWidth="1"/>
    <col min="3" max="3" width="15.42578125" style="126" customWidth="1"/>
    <col min="4" max="4" width="11.28515625" style="126" customWidth="1"/>
    <col min="5" max="5" width="9.7109375" style="126" customWidth="1"/>
    <col min="6" max="6" width="10.140625" style="126" customWidth="1"/>
    <col min="7" max="7" width="20" style="126" customWidth="1"/>
    <col min="8" max="8" width="16" style="126" customWidth="1"/>
    <col min="9" max="9" width="8.42578125" style="126" customWidth="1"/>
    <col min="10" max="10" width="13.140625" style="126" customWidth="1"/>
    <col min="11" max="11" width="16.28515625" style="126" customWidth="1"/>
    <col min="12" max="12" width="9.140625" style="126"/>
    <col min="13" max="13" width="13.5703125" style="126" customWidth="1"/>
    <col min="14" max="14" width="9.140625" style="126"/>
    <col min="15" max="15" width="12.42578125" style="126" customWidth="1"/>
    <col min="16" max="16" width="15" style="126" customWidth="1"/>
    <col min="17" max="17" width="9.140625" style="126"/>
    <col min="18" max="18" width="13.85546875" style="126" bestFit="1" customWidth="1"/>
    <col min="19" max="16384" width="9.140625" style="126"/>
  </cols>
  <sheetData>
    <row r="1" spans="1:18" ht="15" thickBot="1">
      <c r="A1" s="466" t="s">
        <v>422</v>
      </c>
      <c r="B1" s="467"/>
      <c r="C1" s="467"/>
      <c r="D1" s="467"/>
      <c r="E1" s="467"/>
      <c r="F1" s="467"/>
      <c r="G1" s="467"/>
      <c r="H1" s="467"/>
      <c r="I1" s="467"/>
      <c r="J1" s="467"/>
      <c r="K1" s="468"/>
    </row>
    <row r="2" spans="1:18" ht="15" customHeight="1" thickBot="1">
      <c r="A2" s="450" t="s">
        <v>14</v>
      </c>
      <c r="B2" s="451"/>
      <c r="C2" s="451"/>
      <c r="D2" s="451"/>
      <c r="E2" s="451"/>
      <c r="F2" s="451"/>
      <c r="G2" s="451"/>
      <c r="H2" s="451"/>
      <c r="I2" s="451"/>
      <c r="J2" s="451"/>
      <c r="K2" s="452"/>
    </row>
    <row r="3" spans="1:18" ht="15" customHeight="1" thickBot="1">
      <c r="A3" s="453" t="s">
        <v>0</v>
      </c>
      <c r="B3" s="454"/>
      <c r="C3" s="453" t="s">
        <v>1</v>
      </c>
      <c r="D3" s="455"/>
      <c r="E3" s="455"/>
      <c r="F3" s="455"/>
      <c r="G3" s="455"/>
      <c r="H3" s="455"/>
      <c r="I3" s="455"/>
      <c r="J3" s="455"/>
      <c r="K3" s="454"/>
    </row>
    <row r="4" spans="1:18" ht="60.75" thickBot="1">
      <c r="A4" s="28" t="s">
        <v>2</v>
      </c>
      <c r="B4" s="28" t="s">
        <v>3</v>
      </c>
      <c r="C4" s="28" t="s">
        <v>4</v>
      </c>
      <c r="D4" s="28" t="s">
        <v>5</v>
      </c>
      <c r="E4" s="28" t="s">
        <v>6</v>
      </c>
      <c r="F4" s="28" t="s">
        <v>7</v>
      </c>
      <c r="G4" s="29" t="s">
        <v>8</v>
      </c>
      <c r="H4" s="29" t="s">
        <v>17</v>
      </c>
      <c r="I4" s="28" t="s">
        <v>9</v>
      </c>
      <c r="J4" s="29" t="s">
        <v>18</v>
      </c>
      <c r="K4" s="29" t="s">
        <v>19</v>
      </c>
      <c r="M4" s="246"/>
      <c r="N4" s="247"/>
      <c r="O4" s="246"/>
      <c r="P4" s="246"/>
      <c r="Q4" s="131"/>
      <c r="R4" s="131"/>
    </row>
    <row r="5" spans="1:18">
      <c r="A5" s="30" t="s">
        <v>20</v>
      </c>
      <c r="B5" s="31" t="s">
        <v>21</v>
      </c>
      <c r="C5" s="32" t="s">
        <v>22</v>
      </c>
      <c r="D5" s="31" t="s">
        <v>23</v>
      </c>
      <c r="E5" s="32" t="s">
        <v>24</v>
      </c>
      <c r="F5" s="31" t="s">
        <v>25</v>
      </c>
      <c r="G5" s="33" t="s">
        <v>26</v>
      </c>
      <c r="H5" s="34" t="s">
        <v>27</v>
      </c>
      <c r="I5" s="32" t="s">
        <v>28</v>
      </c>
      <c r="J5" s="34" t="s">
        <v>29</v>
      </c>
      <c r="K5" s="35" t="s">
        <v>30</v>
      </c>
      <c r="M5" s="131"/>
      <c r="N5" s="131"/>
      <c r="O5" s="131"/>
      <c r="P5" s="131"/>
      <c r="Q5" s="131"/>
      <c r="R5" s="131"/>
    </row>
    <row r="6" spans="1:18">
      <c r="A6" s="356" t="s">
        <v>397</v>
      </c>
      <c r="B6" s="371" t="s">
        <v>396</v>
      </c>
      <c r="C6" s="373"/>
      <c r="D6" s="91"/>
      <c r="E6" s="74">
        <v>10</v>
      </c>
      <c r="F6" s="74">
        <v>100</v>
      </c>
      <c r="G6" s="369"/>
      <c r="H6" s="241"/>
      <c r="I6" s="361"/>
      <c r="J6" s="241"/>
      <c r="K6" s="241"/>
      <c r="M6" s="353"/>
      <c r="N6" s="354"/>
      <c r="O6" s="353"/>
      <c r="P6" s="353"/>
      <c r="Q6" s="131"/>
      <c r="R6" s="224"/>
    </row>
    <row r="7" spans="1:18">
      <c r="A7" s="356" t="s">
        <v>51</v>
      </c>
      <c r="B7" s="371" t="s">
        <v>395</v>
      </c>
      <c r="C7" s="370"/>
      <c r="D7" s="91"/>
      <c r="E7" s="74">
        <v>14</v>
      </c>
      <c r="F7" s="74">
        <v>300</v>
      </c>
      <c r="G7" s="369"/>
      <c r="H7" s="241"/>
      <c r="I7" s="361"/>
      <c r="J7" s="241"/>
      <c r="K7" s="241"/>
      <c r="M7" s="353"/>
      <c r="N7" s="354"/>
      <c r="O7" s="353"/>
      <c r="P7" s="353"/>
      <c r="Q7" s="131"/>
      <c r="R7" s="224"/>
    </row>
    <row r="8" spans="1:18">
      <c r="A8" s="356" t="s">
        <v>49</v>
      </c>
      <c r="B8" s="371" t="s">
        <v>394</v>
      </c>
      <c r="C8" s="373"/>
      <c r="D8" s="91"/>
      <c r="E8" s="74">
        <v>150</v>
      </c>
      <c r="F8" s="74">
        <v>10</v>
      </c>
      <c r="G8" s="372"/>
      <c r="H8" s="241"/>
      <c r="I8" s="361"/>
      <c r="J8" s="241"/>
      <c r="K8" s="241"/>
      <c r="M8" s="353"/>
      <c r="N8" s="354"/>
      <c r="O8" s="353"/>
      <c r="P8" s="353"/>
      <c r="Q8" s="131"/>
      <c r="R8" s="224"/>
    </row>
    <row r="9" spans="1:18">
      <c r="A9" s="356" t="s">
        <v>393</v>
      </c>
      <c r="B9" s="371" t="s">
        <v>392</v>
      </c>
      <c r="C9" s="370"/>
      <c r="D9" s="91"/>
      <c r="E9" s="74">
        <v>10</v>
      </c>
      <c r="F9" s="74">
        <v>125</v>
      </c>
      <c r="G9" s="369"/>
      <c r="H9" s="241"/>
      <c r="I9" s="361"/>
      <c r="J9" s="241"/>
      <c r="K9" s="241"/>
      <c r="M9" s="353"/>
      <c r="N9" s="354"/>
      <c r="O9" s="353"/>
      <c r="P9" s="353"/>
      <c r="Q9" s="131"/>
      <c r="R9" s="224"/>
    </row>
    <row r="10" spans="1:18">
      <c r="A10" s="356" t="s">
        <v>46</v>
      </c>
      <c r="B10" s="100" t="s">
        <v>391</v>
      </c>
      <c r="C10" s="91"/>
      <c r="D10" s="91"/>
      <c r="E10" s="91">
        <v>12</v>
      </c>
      <c r="F10" s="91">
        <v>20</v>
      </c>
      <c r="G10" s="363"/>
      <c r="H10" s="241"/>
      <c r="I10" s="361"/>
      <c r="J10" s="241"/>
      <c r="K10" s="241"/>
      <c r="M10" s="353"/>
      <c r="N10" s="354"/>
      <c r="O10" s="353"/>
      <c r="P10" s="353"/>
      <c r="Q10" s="131"/>
      <c r="R10" s="224"/>
    </row>
    <row r="11" spans="1:18" ht="18.75" customHeight="1">
      <c r="A11" s="356" t="s">
        <v>44</v>
      </c>
      <c r="B11" s="368" t="s">
        <v>390</v>
      </c>
      <c r="C11" s="367"/>
      <c r="D11" s="367"/>
      <c r="E11" s="367">
        <v>16</v>
      </c>
      <c r="F11" s="366">
        <v>25</v>
      </c>
      <c r="G11" s="365"/>
      <c r="H11" s="234"/>
      <c r="I11" s="364"/>
      <c r="J11" s="234"/>
      <c r="K11" s="234"/>
      <c r="M11" s="353"/>
      <c r="N11" s="354"/>
      <c r="O11" s="353"/>
      <c r="P11" s="353"/>
      <c r="Q11" s="131"/>
      <c r="R11" s="224"/>
    </row>
    <row r="12" spans="1:18" ht="115.5" customHeight="1">
      <c r="A12" s="356" t="s">
        <v>42</v>
      </c>
      <c r="B12" s="100" t="s">
        <v>389</v>
      </c>
      <c r="C12" s="91"/>
      <c r="D12" s="91"/>
      <c r="E12" s="91">
        <v>2</v>
      </c>
      <c r="F12" s="91">
        <v>1</v>
      </c>
      <c r="G12" s="363"/>
      <c r="H12" s="241"/>
      <c r="I12" s="361"/>
      <c r="J12" s="241"/>
      <c r="K12" s="241"/>
      <c r="M12" s="353"/>
      <c r="N12" s="354"/>
      <c r="O12" s="353"/>
      <c r="P12" s="353"/>
      <c r="Q12" s="131"/>
      <c r="R12" s="224"/>
    </row>
    <row r="13" spans="1:18">
      <c r="A13" s="356" t="s">
        <v>40</v>
      </c>
      <c r="B13" s="316" t="s">
        <v>388</v>
      </c>
      <c r="C13" s="356"/>
      <c r="D13" s="75"/>
      <c r="E13" s="75">
        <v>6</v>
      </c>
      <c r="F13" s="75">
        <v>125</v>
      </c>
      <c r="G13" s="362"/>
      <c r="H13" s="241"/>
      <c r="I13" s="361"/>
      <c r="J13" s="241"/>
      <c r="K13" s="241"/>
      <c r="M13" s="353"/>
      <c r="N13" s="354"/>
      <c r="O13" s="353"/>
      <c r="P13" s="353"/>
      <c r="Q13" s="131"/>
      <c r="R13" s="224"/>
    </row>
    <row r="14" spans="1:18" ht="24">
      <c r="A14" s="356" t="s">
        <v>38</v>
      </c>
      <c r="B14" s="316" t="s">
        <v>387</v>
      </c>
      <c r="C14" s="356"/>
      <c r="D14" s="75"/>
      <c r="E14" s="75">
        <v>2</v>
      </c>
      <c r="F14" s="75">
        <v>5</v>
      </c>
      <c r="G14" s="362"/>
      <c r="H14" s="241"/>
      <c r="I14" s="361"/>
      <c r="J14" s="241"/>
      <c r="K14" s="241"/>
      <c r="M14" s="353"/>
      <c r="N14" s="354"/>
      <c r="O14" s="353"/>
      <c r="P14" s="353"/>
      <c r="Q14" s="131"/>
      <c r="R14" s="224"/>
    </row>
    <row r="15" spans="1:18">
      <c r="A15" s="356" t="s">
        <v>36</v>
      </c>
      <c r="B15" s="98" t="s">
        <v>386</v>
      </c>
      <c r="C15" s="74"/>
      <c r="D15" s="74"/>
      <c r="E15" s="74">
        <v>12</v>
      </c>
      <c r="F15" s="74">
        <v>500</v>
      </c>
      <c r="G15" s="359"/>
      <c r="H15" s="241"/>
      <c r="I15" s="361"/>
      <c r="J15" s="241"/>
      <c r="K15" s="241"/>
      <c r="M15" s="353"/>
      <c r="N15" s="354"/>
      <c r="O15" s="353"/>
      <c r="P15" s="353"/>
      <c r="Q15" s="131"/>
      <c r="R15" s="224"/>
    </row>
    <row r="16" spans="1:18" s="357" customFormat="1" ht="15">
      <c r="A16" s="356" t="s">
        <v>35</v>
      </c>
      <c r="B16" s="360" t="s">
        <v>385</v>
      </c>
      <c r="C16" s="74"/>
      <c r="D16" s="150"/>
      <c r="E16" s="302">
        <v>10</v>
      </c>
      <c r="F16" s="302">
        <v>10</v>
      </c>
      <c r="G16" s="359"/>
      <c r="H16" s="241"/>
      <c r="I16" s="237"/>
      <c r="J16" s="241"/>
      <c r="K16" s="241"/>
      <c r="M16" s="353"/>
      <c r="N16" s="354"/>
      <c r="O16" s="353"/>
      <c r="P16" s="353"/>
      <c r="Q16" s="358"/>
      <c r="R16" s="224"/>
    </row>
    <row r="17" spans="1:18" s="153" customFormat="1" ht="17.25" customHeight="1">
      <c r="A17" s="356" t="s">
        <v>33</v>
      </c>
      <c r="B17" s="235" t="s">
        <v>384</v>
      </c>
      <c r="C17" s="152"/>
      <c r="D17" s="152"/>
      <c r="E17" s="152">
        <v>8</v>
      </c>
      <c r="F17" s="152">
        <v>20</v>
      </c>
      <c r="G17" s="355"/>
      <c r="H17" s="241"/>
      <c r="I17" s="152"/>
      <c r="J17" s="241"/>
      <c r="K17" s="241"/>
      <c r="M17" s="353"/>
      <c r="N17" s="354"/>
      <c r="O17" s="353"/>
      <c r="P17" s="353"/>
      <c r="Q17" s="143"/>
      <c r="R17" s="224"/>
    </row>
    <row r="18" spans="1:18" ht="15">
      <c r="G18" s="393" t="s">
        <v>176</v>
      </c>
      <c r="H18" s="295"/>
      <c r="I18" s="140"/>
      <c r="J18" s="140"/>
      <c r="K18" s="295"/>
      <c r="M18" s="225"/>
      <c r="N18" s="226"/>
      <c r="O18" s="226"/>
      <c r="P18" s="225"/>
      <c r="Q18" s="131"/>
      <c r="R18" s="262"/>
    </row>
    <row r="19" spans="1:18">
      <c r="M19" s="131"/>
      <c r="N19" s="131"/>
      <c r="O19" s="131"/>
      <c r="P19" s="131"/>
      <c r="Q19" s="131"/>
      <c r="R19" s="131"/>
    </row>
    <row r="20" spans="1:18">
      <c r="M20" s="131"/>
      <c r="N20" s="131"/>
      <c r="O20" s="131"/>
      <c r="P20" s="131"/>
      <c r="Q20" s="131"/>
      <c r="R20" s="131"/>
    </row>
    <row r="21" spans="1:18">
      <c r="M21" s="131"/>
      <c r="N21" s="131"/>
      <c r="O21" s="131"/>
      <c r="P21" s="131"/>
      <c r="Q21" s="131"/>
      <c r="R21" s="131"/>
    </row>
    <row r="22" spans="1:18">
      <c r="M22" s="131"/>
      <c r="N22" s="131"/>
      <c r="O22" s="131"/>
      <c r="P22" s="131"/>
      <c r="Q22" s="131"/>
      <c r="R22" s="131"/>
    </row>
    <row r="23" spans="1:18">
      <c r="M23" s="131"/>
      <c r="N23" s="131"/>
      <c r="O23" s="131"/>
      <c r="P23" s="131"/>
      <c r="Q23" s="131"/>
      <c r="R23" s="131"/>
    </row>
    <row r="24" spans="1:18">
      <c r="H24" s="126" t="s">
        <v>15</v>
      </c>
      <c r="M24" s="131"/>
      <c r="N24" s="131"/>
      <c r="O24" s="131"/>
      <c r="P24" s="131"/>
      <c r="Q24" s="131"/>
      <c r="R24" s="131"/>
    </row>
    <row r="25" spans="1:18">
      <c r="H25" s="126" t="s">
        <v>16</v>
      </c>
      <c r="M25" s="131"/>
      <c r="N25" s="131"/>
      <c r="O25" s="131"/>
      <c r="P25" s="131"/>
      <c r="Q25" s="131"/>
      <c r="R25" s="131"/>
    </row>
    <row r="26" spans="1:18">
      <c r="M26" s="131"/>
      <c r="N26" s="131"/>
      <c r="O26" s="131"/>
      <c r="P26" s="131"/>
      <c r="Q26" s="131"/>
      <c r="R26" s="131"/>
    </row>
    <row r="27" spans="1:18">
      <c r="M27" s="131"/>
      <c r="N27" s="131"/>
      <c r="O27" s="131"/>
      <c r="P27" s="131"/>
      <c r="Q27" s="131"/>
      <c r="R27" s="131"/>
    </row>
  </sheetData>
  <autoFilter ref="B5:K18"/>
  <mergeCells count="4">
    <mergeCell ref="A2:K2"/>
    <mergeCell ref="A3:B3"/>
    <mergeCell ref="C3:K3"/>
    <mergeCell ref="A1:K1"/>
  </mergeCells>
  <pageMargins left="0.70866141732283472" right="0.70866141732283472" top="0.74803149606299213" bottom="0.74803149606299213" header="0.31496062992125984" footer="0.31496062992125984"/>
  <pageSetup paperSize="9" scale="7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K26" sqref="K26"/>
    </sheetView>
  </sheetViews>
  <sheetFormatPr defaultRowHeight="15"/>
  <cols>
    <col min="1" max="1" width="5.28515625" customWidth="1"/>
    <col min="2" max="2" width="24.140625" customWidth="1"/>
    <col min="3" max="3" width="7.85546875" customWidth="1"/>
    <col min="4" max="4" width="8.28515625" customWidth="1"/>
    <col min="5" max="5" width="8.5703125" customWidth="1"/>
    <col min="6" max="6" width="9.42578125" customWidth="1"/>
    <col min="7" max="7" width="9.7109375" customWidth="1"/>
    <col min="8" max="8" width="12.42578125" customWidth="1"/>
    <col min="9" max="9" width="7.7109375" customWidth="1"/>
    <col min="10" max="10" width="10.28515625" customWidth="1"/>
    <col min="11" max="11" width="23.28515625" customWidth="1"/>
  </cols>
  <sheetData>
    <row r="1" spans="1:11" ht="15.75" thickBot="1">
      <c r="A1" s="500" t="s">
        <v>433</v>
      </c>
      <c r="B1" s="501"/>
      <c r="C1" s="501"/>
      <c r="D1" s="501"/>
      <c r="E1" s="501"/>
      <c r="F1" s="501"/>
      <c r="G1" s="501"/>
      <c r="H1" s="501"/>
      <c r="I1" s="501"/>
      <c r="J1" s="501"/>
      <c r="K1" s="502"/>
    </row>
    <row r="2" spans="1:11" ht="15.75" thickBot="1">
      <c r="A2" s="450" t="s">
        <v>14</v>
      </c>
      <c r="B2" s="451"/>
      <c r="C2" s="451"/>
      <c r="D2" s="451"/>
      <c r="E2" s="451"/>
      <c r="F2" s="451"/>
      <c r="G2" s="451"/>
      <c r="H2" s="451"/>
      <c r="I2" s="451"/>
      <c r="J2" s="451"/>
      <c r="K2" s="452"/>
    </row>
    <row r="3" spans="1:11" ht="15.75" thickBot="1">
      <c r="A3" s="453" t="s">
        <v>0</v>
      </c>
      <c r="B3" s="454"/>
      <c r="C3" s="453" t="s">
        <v>1</v>
      </c>
      <c r="D3" s="455"/>
      <c r="E3" s="455"/>
      <c r="F3" s="455"/>
      <c r="G3" s="455"/>
      <c r="H3" s="455"/>
      <c r="I3" s="455"/>
      <c r="J3" s="455"/>
      <c r="K3" s="454"/>
    </row>
    <row r="4" spans="1:11" ht="75.75" customHeight="1" thickBot="1">
      <c r="A4" s="28" t="s">
        <v>2</v>
      </c>
      <c r="B4" s="28" t="s">
        <v>3</v>
      </c>
      <c r="C4" s="28" t="s">
        <v>4</v>
      </c>
      <c r="D4" s="28" t="s">
        <v>5</v>
      </c>
      <c r="E4" s="28" t="s">
        <v>6</v>
      </c>
      <c r="F4" s="28" t="s">
        <v>7</v>
      </c>
      <c r="G4" s="29" t="s">
        <v>8</v>
      </c>
      <c r="H4" s="29" t="s">
        <v>17</v>
      </c>
      <c r="I4" s="28" t="s">
        <v>9</v>
      </c>
      <c r="J4" s="29" t="s">
        <v>18</v>
      </c>
      <c r="K4" s="29" t="s">
        <v>19</v>
      </c>
    </row>
    <row r="5" spans="1:11">
      <c r="A5" s="30" t="s">
        <v>20</v>
      </c>
      <c r="B5" s="31" t="s">
        <v>21</v>
      </c>
      <c r="C5" s="32" t="s">
        <v>22</v>
      </c>
      <c r="D5" s="31" t="s">
        <v>23</v>
      </c>
      <c r="E5" s="32" t="s">
        <v>24</v>
      </c>
      <c r="F5" s="31" t="s">
        <v>25</v>
      </c>
      <c r="G5" s="33" t="s">
        <v>26</v>
      </c>
      <c r="H5" s="34" t="s">
        <v>27</v>
      </c>
      <c r="I5" s="32" t="s">
        <v>28</v>
      </c>
      <c r="J5" s="34" t="s">
        <v>29</v>
      </c>
      <c r="K5" s="35" t="s">
        <v>30</v>
      </c>
    </row>
    <row r="6" spans="1:11">
      <c r="A6" s="95">
        <v>3</v>
      </c>
      <c r="B6" s="100" t="s">
        <v>318</v>
      </c>
      <c r="C6" s="91"/>
      <c r="D6" s="91"/>
      <c r="E6" s="91">
        <v>82</v>
      </c>
      <c r="F6" s="91">
        <v>1000</v>
      </c>
      <c r="G6" s="321"/>
      <c r="H6" s="232"/>
      <c r="I6" s="320"/>
      <c r="J6" s="232"/>
      <c r="K6" s="232"/>
    </row>
    <row r="7" spans="1:11">
      <c r="A7" s="74">
        <v>4</v>
      </c>
      <c r="B7" s="100" t="s">
        <v>317</v>
      </c>
      <c r="C7" s="91"/>
      <c r="D7" s="91"/>
      <c r="E7" s="91">
        <v>130</v>
      </c>
      <c r="F7" s="91">
        <v>500</v>
      </c>
      <c r="G7" s="321"/>
      <c r="H7" s="232"/>
      <c r="I7" s="320"/>
      <c r="J7" s="232"/>
      <c r="K7" s="232"/>
    </row>
    <row r="8" spans="1:11" ht="24">
      <c r="A8" s="95">
        <v>5</v>
      </c>
      <c r="B8" s="100" t="s">
        <v>316</v>
      </c>
      <c r="C8" s="91"/>
      <c r="D8" s="91"/>
      <c r="E8" s="91">
        <v>110</v>
      </c>
      <c r="F8" s="91">
        <v>250</v>
      </c>
      <c r="G8" s="321"/>
      <c r="H8" s="232"/>
      <c r="I8" s="320"/>
      <c r="J8" s="232"/>
      <c r="K8" s="232"/>
    </row>
    <row r="9" spans="1:11" ht="24">
      <c r="A9" s="74">
        <v>6</v>
      </c>
      <c r="B9" s="88" t="s">
        <v>315</v>
      </c>
      <c r="C9" s="398"/>
      <c r="D9" s="310"/>
      <c r="E9" s="74">
        <v>30</v>
      </c>
      <c r="F9" s="398">
        <v>100</v>
      </c>
      <c r="G9" s="300"/>
      <c r="H9" s="239"/>
      <c r="I9" s="299"/>
      <c r="J9" s="239"/>
      <c r="K9" s="239"/>
    </row>
    <row r="10" spans="1:11" ht="24">
      <c r="A10" s="95">
        <v>7</v>
      </c>
      <c r="B10" s="88" t="s">
        <v>314</v>
      </c>
      <c r="C10" s="398"/>
      <c r="D10" s="310"/>
      <c r="E10" s="74">
        <v>30</v>
      </c>
      <c r="F10" s="398">
        <v>96</v>
      </c>
      <c r="G10" s="300"/>
      <c r="H10" s="239"/>
      <c r="I10" s="299"/>
      <c r="J10" s="239"/>
      <c r="K10" s="239"/>
    </row>
    <row r="11" spans="1:11">
      <c r="A11" s="74">
        <v>8</v>
      </c>
      <c r="B11" s="100" t="s">
        <v>313</v>
      </c>
      <c r="C11" s="91"/>
      <c r="D11" s="91"/>
      <c r="E11" s="91">
        <v>80</v>
      </c>
      <c r="F11" s="91">
        <v>96</v>
      </c>
      <c r="G11" s="312"/>
      <c r="H11" s="239"/>
      <c r="I11" s="233"/>
      <c r="J11" s="239"/>
      <c r="K11" s="239"/>
    </row>
    <row r="12" spans="1:11">
      <c r="A12" s="95">
        <v>9</v>
      </c>
      <c r="B12" s="319" t="s">
        <v>312</v>
      </c>
      <c r="C12" s="82"/>
      <c r="D12" s="91"/>
      <c r="E12" s="82">
        <v>174</v>
      </c>
      <c r="F12" s="82">
        <v>100</v>
      </c>
      <c r="G12" s="318"/>
      <c r="H12" s="239"/>
      <c r="I12" s="304"/>
      <c r="J12" s="239"/>
      <c r="K12" s="239"/>
    </row>
    <row r="13" spans="1:11">
      <c r="A13" s="95">
        <v>19</v>
      </c>
      <c r="B13" s="316" t="s">
        <v>302</v>
      </c>
      <c r="C13" s="114"/>
      <c r="D13" s="306"/>
      <c r="E13" s="74">
        <v>160</v>
      </c>
      <c r="F13" s="74">
        <v>500</v>
      </c>
      <c r="G13" s="315"/>
      <c r="H13" s="239"/>
      <c r="I13" s="304"/>
      <c r="J13" s="239"/>
      <c r="K13" s="239"/>
    </row>
    <row r="14" spans="1:11" ht="22.5">
      <c r="A14" s="74">
        <v>20</v>
      </c>
      <c r="B14" s="97" t="s">
        <v>301</v>
      </c>
      <c r="C14" s="95"/>
      <c r="D14" s="95"/>
      <c r="E14" s="95">
        <v>4</v>
      </c>
      <c r="F14" s="95">
        <v>480</v>
      </c>
      <c r="G14" s="297"/>
      <c r="H14" s="239"/>
      <c r="I14" s="192"/>
      <c r="J14" s="239"/>
      <c r="K14" s="239"/>
    </row>
    <row r="15" spans="1:11" ht="24">
      <c r="A15" s="74">
        <v>26</v>
      </c>
      <c r="B15" s="88" t="s">
        <v>430</v>
      </c>
      <c r="C15" s="74"/>
      <c r="D15" s="74"/>
      <c r="E15" s="74">
        <v>20</v>
      </c>
      <c r="F15" s="74">
        <v>500</v>
      </c>
      <c r="G15" s="297"/>
      <c r="H15" s="239"/>
      <c r="I15" s="192"/>
      <c r="J15" s="239"/>
      <c r="K15" s="239"/>
    </row>
    <row r="16" spans="1:11">
      <c r="A16" s="95">
        <v>35</v>
      </c>
      <c r="B16" s="97" t="s">
        <v>288</v>
      </c>
      <c r="C16" s="95"/>
      <c r="D16" s="95"/>
      <c r="E16" s="95">
        <v>46</v>
      </c>
      <c r="F16" s="95">
        <v>1000</v>
      </c>
      <c r="G16" s="297"/>
      <c r="H16" s="239"/>
      <c r="I16" s="192"/>
      <c r="J16" s="239"/>
      <c r="K16" s="239"/>
    </row>
    <row r="17" spans="1:11">
      <c r="A17" s="74">
        <v>36</v>
      </c>
      <c r="B17" s="97" t="s">
        <v>287</v>
      </c>
      <c r="C17" s="308"/>
      <c r="D17" s="95"/>
      <c r="E17" s="95">
        <v>100</v>
      </c>
      <c r="F17" s="95">
        <v>1000</v>
      </c>
      <c r="G17" s="297"/>
      <c r="H17" s="239"/>
      <c r="I17" s="192"/>
      <c r="J17" s="239"/>
      <c r="K17" s="239"/>
    </row>
    <row r="18" spans="1:11" ht="24">
      <c r="A18" s="95">
        <v>37</v>
      </c>
      <c r="B18" s="307" t="s">
        <v>286</v>
      </c>
      <c r="C18" s="306"/>
      <c r="D18" s="306"/>
      <c r="E18" s="306">
        <v>30</v>
      </c>
      <c r="F18" s="306">
        <v>50</v>
      </c>
      <c r="G18" s="305"/>
      <c r="H18" s="239"/>
      <c r="I18" s="304"/>
      <c r="J18" s="239"/>
      <c r="K18" s="239"/>
    </row>
    <row r="19" spans="1:11" ht="24">
      <c r="A19" s="74">
        <v>38</v>
      </c>
      <c r="B19" s="307" t="s">
        <v>285</v>
      </c>
      <c r="C19" s="306"/>
      <c r="D19" s="306"/>
      <c r="E19" s="306">
        <v>30</v>
      </c>
      <c r="F19" s="306">
        <v>25</v>
      </c>
      <c r="G19" s="305"/>
      <c r="H19" s="239"/>
      <c r="I19" s="304"/>
      <c r="J19" s="239"/>
      <c r="K19" s="239"/>
    </row>
    <row r="20" spans="1:11" ht="22.5">
      <c r="A20" s="95">
        <v>41</v>
      </c>
      <c r="B20" s="97" t="s">
        <v>439</v>
      </c>
      <c r="C20" s="95"/>
      <c r="D20" s="95"/>
      <c r="E20" s="95">
        <v>680</v>
      </c>
      <c r="F20" s="95">
        <v>1</v>
      </c>
      <c r="G20" s="297"/>
      <c r="H20" s="239"/>
      <c r="I20" s="192"/>
      <c r="J20" s="239"/>
      <c r="K20" s="239"/>
    </row>
    <row r="21" spans="1:11">
      <c r="A21" s="126"/>
      <c r="B21" s="126"/>
      <c r="C21" s="126"/>
      <c r="D21" s="126"/>
      <c r="E21" s="126"/>
      <c r="F21" s="126"/>
      <c r="G21" s="393" t="s">
        <v>176</v>
      </c>
      <c r="H21" s="295"/>
      <c r="I21" s="140"/>
      <c r="J21" s="140"/>
      <c r="K21" s="295"/>
    </row>
    <row r="22" spans="1:11">
      <c r="A22" s="126"/>
      <c r="B22" s="126"/>
      <c r="C22" s="126"/>
      <c r="D22" s="126"/>
      <c r="E22" s="126"/>
      <c r="F22" s="126"/>
      <c r="G22" s="126"/>
      <c r="H22" s="126"/>
      <c r="I22" s="126"/>
      <c r="J22" s="126"/>
      <c r="K22" s="126"/>
    </row>
    <row r="23" spans="1:11">
      <c r="A23" s="126"/>
      <c r="B23" s="126"/>
      <c r="C23" s="126"/>
      <c r="D23" s="126"/>
      <c r="E23" s="126"/>
      <c r="F23" s="126"/>
      <c r="G23" s="126"/>
      <c r="H23" s="126"/>
      <c r="I23" s="126"/>
      <c r="J23" s="126"/>
      <c r="K23" s="126"/>
    </row>
    <row r="24" spans="1:11">
      <c r="A24" s="126"/>
      <c r="B24" s="126"/>
      <c r="C24" s="126"/>
      <c r="D24" s="126"/>
      <c r="E24" s="126"/>
      <c r="F24" s="126"/>
      <c r="G24" s="126"/>
      <c r="H24" s="126"/>
      <c r="I24" s="126"/>
      <c r="J24" s="126"/>
      <c r="K24" s="126"/>
    </row>
    <row r="25" spans="1:11">
      <c r="A25" s="126"/>
      <c r="B25" s="126"/>
      <c r="C25" s="126"/>
      <c r="D25" s="126"/>
      <c r="E25" s="126"/>
      <c r="F25" s="126"/>
      <c r="G25" s="126"/>
      <c r="H25" s="126"/>
      <c r="I25" s="126"/>
      <c r="J25" s="126"/>
      <c r="K25" s="126"/>
    </row>
    <row r="26" spans="1:11">
      <c r="A26" s="126"/>
      <c r="B26" s="126"/>
      <c r="C26" s="126"/>
      <c r="D26" s="126"/>
      <c r="E26" s="126"/>
      <c r="F26" s="126"/>
      <c r="G26" s="126"/>
      <c r="H26" s="126"/>
      <c r="I26" s="126"/>
      <c r="J26" s="126"/>
      <c r="K26" s="126"/>
    </row>
    <row r="27" spans="1:11">
      <c r="A27" s="126"/>
      <c r="B27" s="126"/>
      <c r="C27" s="126"/>
      <c r="D27" s="126"/>
      <c r="E27" s="126"/>
      <c r="F27" s="126"/>
      <c r="G27" s="126"/>
      <c r="H27" s="126" t="s">
        <v>15</v>
      </c>
      <c r="I27" s="126"/>
      <c r="J27" s="126"/>
      <c r="K27" s="126"/>
    </row>
    <row r="28" spans="1:11">
      <c r="A28" s="126"/>
      <c r="B28" s="126"/>
      <c r="C28" s="126"/>
      <c r="D28" s="126"/>
      <c r="E28" s="126"/>
      <c r="F28" s="126"/>
      <c r="G28" s="126"/>
      <c r="H28" s="126" t="s">
        <v>16</v>
      </c>
      <c r="I28" s="126"/>
      <c r="J28" s="126"/>
      <c r="K28" s="126"/>
    </row>
    <row r="29" spans="1:11">
      <c r="A29" s="126"/>
      <c r="B29" s="126"/>
      <c r="C29" s="126"/>
      <c r="D29" s="126"/>
      <c r="E29" s="126"/>
      <c r="F29" s="126"/>
      <c r="G29" s="126"/>
      <c r="H29" s="126"/>
      <c r="I29" s="126"/>
      <c r="J29" s="126"/>
      <c r="K29" s="126"/>
    </row>
  </sheetData>
  <mergeCells count="4">
    <mergeCell ref="A1:K1"/>
    <mergeCell ref="A2:K2"/>
    <mergeCell ref="A3:B3"/>
    <mergeCell ref="C3:K3"/>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opLeftCell="A4" workbookViewId="0">
      <selection activeCell="R10" sqref="R10"/>
    </sheetView>
  </sheetViews>
  <sheetFormatPr defaultRowHeight="15"/>
  <cols>
    <col min="1" max="1" width="5.42578125" customWidth="1"/>
    <col min="2" max="2" width="18.5703125" customWidth="1"/>
    <col min="3" max="3" width="9.7109375" customWidth="1"/>
    <col min="4" max="4" width="8.85546875" customWidth="1"/>
    <col min="5" max="5" width="8.42578125" customWidth="1"/>
    <col min="6" max="6" width="9.42578125" customWidth="1"/>
    <col min="7" max="7" width="13.140625" customWidth="1"/>
    <col min="8" max="8" width="12.7109375" customWidth="1"/>
    <col min="9" max="9" width="7.42578125" customWidth="1"/>
    <col min="10" max="10" width="15.42578125" customWidth="1"/>
    <col min="11" max="11" width="21.140625" customWidth="1"/>
  </cols>
  <sheetData>
    <row r="1" spans="1:11" ht="15.75" thickBot="1">
      <c r="A1" s="494" t="s">
        <v>434</v>
      </c>
      <c r="B1" s="495"/>
      <c r="C1" s="495"/>
      <c r="D1" s="495"/>
      <c r="E1" s="495"/>
      <c r="F1" s="495"/>
      <c r="G1" s="495"/>
      <c r="H1" s="495"/>
      <c r="I1" s="495"/>
      <c r="J1" s="495"/>
      <c r="K1" s="496"/>
    </row>
    <row r="2" spans="1:11" ht="15.75" thickBot="1">
      <c r="A2" s="450" t="s">
        <v>14</v>
      </c>
      <c r="B2" s="451"/>
      <c r="C2" s="451"/>
      <c r="D2" s="451"/>
      <c r="E2" s="451"/>
      <c r="F2" s="451"/>
      <c r="G2" s="451"/>
      <c r="H2" s="451"/>
      <c r="I2" s="451"/>
      <c r="J2" s="451"/>
      <c r="K2" s="452"/>
    </row>
    <row r="3" spans="1:11" ht="15.75" thickBot="1">
      <c r="A3" s="453" t="s">
        <v>0</v>
      </c>
      <c r="B3" s="454"/>
      <c r="C3" s="453" t="s">
        <v>1</v>
      </c>
      <c r="D3" s="455"/>
      <c r="E3" s="455"/>
      <c r="F3" s="455"/>
      <c r="G3" s="455"/>
      <c r="H3" s="455"/>
      <c r="I3" s="455"/>
      <c r="J3" s="455"/>
      <c r="K3" s="454"/>
    </row>
    <row r="4" spans="1:11" ht="57.75" customHeight="1" thickBot="1">
      <c r="A4" s="28" t="s">
        <v>2</v>
      </c>
      <c r="B4" s="28" t="s">
        <v>3</v>
      </c>
      <c r="C4" s="28" t="s">
        <v>4</v>
      </c>
      <c r="D4" s="28" t="s">
        <v>5</v>
      </c>
      <c r="E4" s="28" t="s">
        <v>6</v>
      </c>
      <c r="F4" s="28" t="s">
        <v>7</v>
      </c>
      <c r="G4" s="29" t="s">
        <v>8</v>
      </c>
      <c r="H4" s="29" t="s">
        <v>17</v>
      </c>
      <c r="I4" s="28" t="s">
        <v>9</v>
      </c>
      <c r="J4" s="29" t="s">
        <v>18</v>
      </c>
      <c r="K4" s="29" t="s">
        <v>19</v>
      </c>
    </row>
    <row r="5" spans="1:11">
      <c r="A5" s="30" t="s">
        <v>20</v>
      </c>
      <c r="B5" s="31" t="s">
        <v>21</v>
      </c>
      <c r="C5" s="32" t="s">
        <v>22</v>
      </c>
      <c r="D5" s="31" t="s">
        <v>23</v>
      </c>
      <c r="E5" s="32" t="s">
        <v>24</v>
      </c>
      <c r="F5" s="31" t="s">
        <v>25</v>
      </c>
      <c r="G5" s="33" t="s">
        <v>26</v>
      </c>
      <c r="H5" s="34" t="s">
        <v>27</v>
      </c>
      <c r="I5" s="32" t="s">
        <v>28</v>
      </c>
      <c r="J5" s="34" t="s">
        <v>29</v>
      </c>
      <c r="K5" s="35" t="s">
        <v>30</v>
      </c>
    </row>
    <row r="6" spans="1:11" ht="54" customHeight="1">
      <c r="A6" s="236">
        <v>8</v>
      </c>
      <c r="B6" s="414" t="s">
        <v>260</v>
      </c>
      <c r="C6" s="415"/>
      <c r="D6" s="415"/>
      <c r="E6" s="415">
        <v>1200</v>
      </c>
      <c r="F6" s="415">
        <v>20</v>
      </c>
      <c r="G6" s="416"/>
      <c r="H6" s="410"/>
      <c r="I6" s="411"/>
      <c r="J6" s="412"/>
      <c r="K6" s="413"/>
    </row>
    <row r="7" spans="1:11" ht="55.5" customHeight="1">
      <c r="A7" s="236">
        <v>9</v>
      </c>
      <c r="B7" s="414" t="s">
        <v>424</v>
      </c>
      <c r="C7" s="415"/>
      <c r="D7" s="415"/>
      <c r="E7" s="415">
        <v>1200</v>
      </c>
      <c r="F7" s="415">
        <v>20</v>
      </c>
      <c r="G7" s="416"/>
      <c r="H7" s="410"/>
      <c r="I7" s="411"/>
      <c r="J7" s="412"/>
      <c r="K7" s="413"/>
    </row>
    <row r="8" spans="1:11" ht="41.25" customHeight="1">
      <c r="A8" s="236">
        <v>15</v>
      </c>
      <c r="B8" s="418" t="s">
        <v>254</v>
      </c>
      <c r="C8" s="415"/>
      <c r="D8" s="415"/>
      <c r="E8" s="415">
        <v>200</v>
      </c>
      <c r="F8" s="415">
        <v>5</v>
      </c>
      <c r="G8" s="416"/>
      <c r="H8" s="410"/>
      <c r="I8" s="411"/>
      <c r="J8" s="421"/>
      <c r="K8" s="422"/>
    </row>
    <row r="9" spans="1:11" ht="45" customHeight="1">
      <c r="A9" s="236">
        <v>42</v>
      </c>
      <c r="B9" s="414" t="s">
        <v>231</v>
      </c>
      <c r="C9" s="415"/>
      <c r="D9" s="415"/>
      <c r="E9" s="415">
        <v>40</v>
      </c>
      <c r="F9" s="415">
        <v>25</v>
      </c>
      <c r="G9" s="416"/>
      <c r="H9" s="410"/>
      <c r="I9" s="411"/>
      <c r="J9" s="412"/>
      <c r="K9" s="413"/>
    </row>
    <row r="10" spans="1:11" ht="51" customHeight="1">
      <c r="A10" s="236">
        <v>89</v>
      </c>
      <c r="B10" s="414" t="s">
        <v>185</v>
      </c>
      <c r="C10" s="415"/>
      <c r="D10" s="415"/>
      <c r="E10" s="415">
        <v>160</v>
      </c>
      <c r="F10" s="415">
        <v>25</v>
      </c>
      <c r="G10" s="416"/>
      <c r="H10" s="410"/>
      <c r="I10" s="411"/>
      <c r="J10" s="412"/>
      <c r="K10" s="413"/>
    </row>
    <row r="11" spans="1:11" ht="80.25" customHeight="1">
      <c r="A11" s="236">
        <v>93</v>
      </c>
      <c r="B11" s="418" t="s">
        <v>181</v>
      </c>
      <c r="C11" s="415"/>
      <c r="D11" s="415"/>
      <c r="E11" s="415">
        <v>10</v>
      </c>
      <c r="F11" s="415">
        <v>100</v>
      </c>
      <c r="G11" s="416"/>
      <c r="H11" s="410"/>
      <c r="I11" s="411"/>
      <c r="J11" s="412"/>
      <c r="K11" s="413"/>
    </row>
    <row r="12" spans="1:11" ht="27.75" customHeight="1">
      <c r="A12" s="236">
        <v>94</v>
      </c>
      <c r="B12" s="419" t="s">
        <v>180</v>
      </c>
      <c r="C12" s="415"/>
      <c r="D12" s="420"/>
      <c r="E12" s="420">
        <v>12000</v>
      </c>
      <c r="F12" s="420">
        <v>1</v>
      </c>
      <c r="G12" s="440"/>
      <c r="H12" s="410"/>
      <c r="I12" s="411"/>
      <c r="J12" s="412"/>
      <c r="K12" s="413"/>
    </row>
    <row r="13" spans="1:11">
      <c r="A13" s="222"/>
      <c r="B13" s="493"/>
      <c r="C13" s="493"/>
      <c r="D13" s="493"/>
      <c r="E13" s="493"/>
      <c r="F13" s="493"/>
      <c r="G13" s="390" t="s">
        <v>176</v>
      </c>
      <c r="H13" s="228"/>
      <c r="I13" s="229"/>
      <c r="J13" s="229"/>
      <c r="K13" s="228"/>
    </row>
    <row r="14" spans="1:11">
      <c r="A14" s="222"/>
      <c r="B14" s="126"/>
      <c r="C14" s="126"/>
      <c r="D14" s="126"/>
      <c r="E14" s="127"/>
      <c r="F14" s="127"/>
      <c r="G14" s="126"/>
      <c r="H14" s="126"/>
      <c r="I14" s="126"/>
      <c r="J14" s="126"/>
      <c r="K14" s="126"/>
    </row>
    <row r="15" spans="1:11">
      <c r="A15" s="222"/>
      <c r="B15" s="126"/>
      <c r="C15" s="126"/>
      <c r="D15" s="126"/>
      <c r="E15" s="127"/>
      <c r="F15" s="127"/>
      <c r="G15" s="126"/>
      <c r="H15" s="126"/>
      <c r="I15" s="126"/>
      <c r="J15" s="126"/>
      <c r="K15" s="126"/>
    </row>
    <row r="16" spans="1:11">
      <c r="A16" s="222"/>
      <c r="B16" s="126"/>
      <c r="C16" s="126"/>
      <c r="D16" s="126"/>
      <c r="E16" s="127"/>
      <c r="F16" s="127"/>
      <c r="G16" s="126"/>
      <c r="H16" s="126"/>
      <c r="I16" s="126"/>
      <c r="J16" s="126"/>
      <c r="K16" s="126"/>
    </row>
    <row r="17" spans="1:11">
      <c r="A17" s="222"/>
      <c r="B17" s="126"/>
      <c r="C17" s="126"/>
      <c r="D17" s="126"/>
      <c r="E17" s="127"/>
      <c r="F17" s="127"/>
      <c r="G17" s="126"/>
      <c r="H17" s="126"/>
      <c r="I17" s="126"/>
      <c r="J17" s="126"/>
      <c r="K17" s="126"/>
    </row>
    <row r="18" spans="1:11">
      <c r="A18" s="222"/>
      <c r="B18" s="126"/>
      <c r="C18" s="126"/>
      <c r="D18" s="126"/>
      <c r="E18" s="127"/>
      <c r="F18" s="127"/>
      <c r="G18" s="126"/>
      <c r="H18" s="140"/>
      <c r="I18" s="126"/>
      <c r="J18" s="126"/>
      <c r="K18" s="140"/>
    </row>
    <row r="19" spans="1:11">
      <c r="A19" s="222"/>
      <c r="B19" s="126"/>
      <c r="C19" s="126"/>
      <c r="D19" s="126"/>
      <c r="E19" s="127"/>
      <c r="F19" s="127"/>
      <c r="G19" s="126"/>
      <c r="H19" s="126" t="s">
        <v>15</v>
      </c>
      <c r="I19" s="126"/>
      <c r="J19" s="126"/>
      <c r="K19" s="126"/>
    </row>
    <row r="20" spans="1:11">
      <c r="A20" s="222"/>
      <c r="B20" s="126"/>
      <c r="C20" s="126"/>
      <c r="D20" s="126"/>
      <c r="E20" s="127"/>
      <c r="F20" s="127"/>
      <c r="G20" s="126"/>
      <c r="H20" s="126" t="s">
        <v>16</v>
      </c>
      <c r="I20" s="126"/>
      <c r="J20" s="126"/>
      <c r="K20" s="223"/>
    </row>
    <row r="21" spans="1:11">
      <c r="A21" s="222"/>
      <c r="B21" s="126"/>
      <c r="C21" s="126"/>
      <c r="D21" s="126"/>
      <c r="E21" s="127"/>
      <c r="F21" s="127"/>
      <c r="G21" s="126"/>
      <c r="H21" s="126"/>
      <c r="I21" s="126"/>
      <c r="J21" s="126"/>
      <c r="K21" s="126"/>
    </row>
  </sheetData>
  <mergeCells count="5">
    <mergeCell ref="A1:K1"/>
    <mergeCell ref="A2:K2"/>
    <mergeCell ref="A3:B3"/>
    <mergeCell ref="C3:K3"/>
    <mergeCell ref="B13:F13"/>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145" zoomScaleNormal="145" workbookViewId="0">
      <selection activeCell="B7" sqref="B7"/>
    </sheetView>
  </sheetViews>
  <sheetFormatPr defaultRowHeight="15"/>
  <cols>
    <col min="1" max="1" width="9.42578125" customWidth="1"/>
    <col min="2" max="2" width="31.85546875" customWidth="1"/>
    <col min="7" max="7" width="10.5703125" customWidth="1"/>
    <col min="8" max="8" width="13.140625" customWidth="1"/>
    <col min="10" max="10" width="12.7109375" customWidth="1"/>
    <col min="11" max="11" width="14.28515625" customWidth="1"/>
    <col min="12" max="12" width="3.5703125" customWidth="1"/>
    <col min="13" max="13" width="13.28515625" customWidth="1"/>
  </cols>
  <sheetData>
    <row r="1" spans="1:13" ht="15.75" thickBot="1">
      <c r="A1" s="456" t="s">
        <v>408</v>
      </c>
      <c r="B1" s="457"/>
      <c r="C1" s="457"/>
      <c r="D1" s="457"/>
      <c r="E1" s="457"/>
      <c r="F1" s="457"/>
      <c r="G1" s="457"/>
      <c r="H1" s="457"/>
      <c r="I1" s="457"/>
      <c r="J1" s="457"/>
      <c r="K1" s="458"/>
    </row>
    <row r="2" spans="1:13" ht="15.75" customHeight="1" thickBot="1">
      <c r="A2" s="450" t="s">
        <v>14</v>
      </c>
      <c r="B2" s="451"/>
      <c r="C2" s="451"/>
      <c r="D2" s="451"/>
      <c r="E2" s="451"/>
      <c r="F2" s="451"/>
      <c r="G2" s="451"/>
      <c r="H2" s="451"/>
      <c r="I2" s="451"/>
      <c r="J2" s="451"/>
      <c r="K2" s="452"/>
    </row>
    <row r="3" spans="1:13" ht="15.75" customHeight="1" thickBot="1">
      <c r="A3" s="453" t="s">
        <v>0</v>
      </c>
      <c r="B3" s="454"/>
      <c r="C3" s="453" t="s">
        <v>1</v>
      </c>
      <c r="D3" s="455"/>
      <c r="E3" s="455"/>
      <c r="F3" s="455"/>
      <c r="G3" s="455"/>
      <c r="H3" s="455"/>
      <c r="I3" s="455"/>
      <c r="J3" s="455"/>
      <c r="K3" s="454"/>
    </row>
    <row r="4" spans="1:13" ht="60.75" thickBot="1">
      <c r="A4" s="28" t="s">
        <v>2</v>
      </c>
      <c r="B4" s="28" t="s">
        <v>3</v>
      </c>
      <c r="C4" s="28" t="s">
        <v>4</v>
      </c>
      <c r="D4" s="28" t="s">
        <v>5</v>
      </c>
      <c r="E4" s="28" t="s">
        <v>6</v>
      </c>
      <c r="F4" s="28" t="s">
        <v>7</v>
      </c>
      <c r="G4" s="29" t="s">
        <v>8</v>
      </c>
      <c r="H4" s="29" t="s">
        <v>17</v>
      </c>
      <c r="I4" s="28" t="s">
        <v>9</v>
      </c>
      <c r="J4" s="29" t="s">
        <v>18</v>
      </c>
      <c r="K4" s="29" t="s">
        <v>19</v>
      </c>
      <c r="L4" s="18"/>
      <c r="M4" s="17"/>
    </row>
    <row r="5" spans="1:13">
      <c r="A5" s="30" t="s">
        <v>20</v>
      </c>
      <c r="B5" s="31" t="s">
        <v>21</v>
      </c>
      <c r="C5" s="32" t="s">
        <v>22</v>
      </c>
      <c r="D5" s="31" t="s">
        <v>23</v>
      </c>
      <c r="E5" s="32" t="s">
        <v>24</v>
      </c>
      <c r="F5" s="31" t="s">
        <v>25</v>
      </c>
      <c r="G5" s="33" t="s">
        <v>26</v>
      </c>
      <c r="H5" s="34" t="s">
        <v>27</v>
      </c>
      <c r="I5" s="32" t="s">
        <v>28</v>
      </c>
      <c r="J5" s="34" t="s">
        <v>29</v>
      </c>
      <c r="K5" s="35" t="s">
        <v>30</v>
      </c>
      <c r="M5" s="14"/>
    </row>
    <row r="6" spans="1:13" ht="16.5" customHeight="1">
      <c r="A6" s="1">
        <v>1</v>
      </c>
      <c r="B6" s="2" t="s">
        <v>31</v>
      </c>
      <c r="C6" s="1"/>
      <c r="D6" s="1"/>
      <c r="E6" s="1">
        <v>2</v>
      </c>
      <c r="F6" s="10">
        <v>50</v>
      </c>
      <c r="G6" s="20"/>
      <c r="H6" s="21"/>
      <c r="I6" s="22"/>
      <c r="J6" s="21"/>
      <c r="K6" s="21"/>
      <c r="M6" s="15"/>
    </row>
    <row r="7" spans="1:13" ht="16.5" customHeight="1">
      <c r="A7" s="1">
        <v>2</v>
      </c>
      <c r="B7" s="396" t="s">
        <v>435</v>
      </c>
      <c r="C7" s="1"/>
      <c r="D7" s="1"/>
      <c r="E7" s="1">
        <v>2</v>
      </c>
      <c r="F7" s="10">
        <v>1000</v>
      </c>
      <c r="G7" s="20"/>
      <c r="H7" s="21"/>
      <c r="I7" s="22"/>
      <c r="J7" s="21"/>
      <c r="K7" s="21"/>
      <c r="M7" s="15"/>
    </row>
    <row r="8" spans="1:13" ht="24" customHeight="1">
      <c r="A8" s="3">
        <v>3</v>
      </c>
      <c r="B8" s="4" t="s">
        <v>436</v>
      </c>
      <c r="C8" s="3"/>
      <c r="D8" s="1"/>
      <c r="E8" s="3">
        <v>60</v>
      </c>
      <c r="F8" s="11">
        <v>1000</v>
      </c>
      <c r="G8" s="20"/>
      <c r="H8" s="21"/>
      <c r="I8" s="22"/>
      <c r="J8" s="21"/>
      <c r="K8" s="21"/>
      <c r="M8" s="15"/>
    </row>
    <row r="9" spans="1:13" ht="26.25" customHeight="1">
      <c r="A9" s="1">
        <v>4</v>
      </c>
      <c r="B9" s="4" t="s">
        <v>10</v>
      </c>
      <c r="C9" s="3"/>
      <c r="D9" s="1"/>
      <c r="E9" s="3">
        <v>20</v>
      </c>
      <c r="F9" s="11">
        <v>50</v>
      </c>
      <c r="G9" s="20"/>
      <c r="H9" s="21"/>
      <c r="I9" s="22"/>
      <c r="J9" s="21"/>
      <c r="K9" s="21"/>
      <c r="M9" s="15"/>
    </row>
    <row r="10" spans="1:13" ht="14.25" customHeight="1">
      <c r="A10" s="1">
        <v>5</v>
      </c>
      <c r="B10" s="4" t="s">
        <v>437</v>
      </c>
      <c r="C10" s="3"/>
      <c r="D10" s="1"/>
      <c r="E10" s="3">
        <v>40</v>
      </c>
      <c r="F10" s="11">
        <v>50</v>
      </c>
      <c r="G10" s="20"/>
      <c r="H10" s="21"/>
      <c r="I10" s="22"/>
      <c r="J10" s="21"/>
      <c r="K10" s="21"/>
      <c r="M10" s="15"/>
    </row>
    <row r="11" spans="1:13" ht="15" customHeight="1">
      <c r="A11" s="3">
        <v>6</v>
      </c>
      <c r="B11" s="5" t="s">
        <v>11</v>
      </c>
      <c r="C11" s="6"/>
      <c r="D11" s="1"/>
      <c r="E11" s="7">
        <v>60</v>
      </c>
      <c r="F11" s="12">
        <v>500</v>
      </c>
      <c r="G11" s="23"/>
      <c r="H11" s="21"/>
      <c r="I11" s="22"/>
      <c r="J11" s="21"/>
      <c r="K11" s="21"/>
      <c r="M11" s="15"/>
    </row>
    <row r="12" spans="1:13" ht="16.5" customHeight="1">
      <c r="A12" s="1">
        <v>7</v>
      </c>
      <c r="B12" s="5" t="s">
        <v>12</v>
      </c>
      <c r="C12" s="6"/>
      <c r="D12" s="1"/>
      <c r="E12" s="7">
        <v>50</v>
      </c>
      <c r="F12" s="12">
        <v>200</v>
      </c>
      <c r="G12" s="23"/>
      <c r="H12" s="21"/>
      <c r="I12" s="22"/>
      <c r="J12" s="21"/>
      <c r="K12" s="21"/>
      <c r="M12" s="15"/>
    </row>
    <row r="13" spans="1:13" ht="15.75" customHeight="1">
      <c r="A13" s="3">
        <v>8</v>
      </c>
      <c r="B13" s="5" t="s">
        <v>13</v>
      </c>
      <c r="C13" s="6"/>
      <c r="D13" s="1"/>
      <c r="E13" s="7">
        <v>50</v>
      </c>
      <c r="F13" s="12">
        <v>200</v>
      </c>
      <c r="G13" s="23"/>
      <c r="H13" s="21"/>
      <c r="I13" s="22"/>
      <c r="J13" s="21"/>
      <c r="K13" s="21"/>
      <c r="M13" s="15"/>
    </row>
    <row r="14" spans="1:13" ht="24">
      <c r="A14" s="8">
        <v>9</v>
      </c>
      <c r="B14" s="376" t="s">
        <v>438</v>
      </c>
      <c r="C14" s="8"/>
      <c r="D14" s="9"/>
      <c r="E14" s="8">
        <v>20</v>
      </c>
      <c r="F14" s="13">
        <v>100</v>
      </c>
      <c r="G14" s="24"/>
      <c r="H14" s="25"/>
      <c r="I14" s="22"/>
      <c r="J14" s="21"/>
      <c r="K14" s="25"/>
      <c r="M14" s="15"/>
    </row>
    <row r="15" spans="1:13">
      <c r="G15" s="388" t="s">
        <v>176</v>
      </c>
      <c r="H15" s="27"/>
      <c r="I15" s="26"/>
      <c r="J15" s="26"/>
      <c r="K15" s="27"/>
      <c r="M15" s="16"/>
    </row>
    <row r="18" spans="8:12">
      <c r="L18" s="19"/>
    </row>
    <row r="19" spans="8:12">
      <c r="L19" s="19"/>
    </row>
    <row r="21" spans="8:12">
      <c r="H21" s="19" t="s">
        <v>15</v>
      </c>
      <c r="I21" s="19"/>
      <c r="J21" s="19"/>
    </row>
    <row r="22" spans="8:12">
      <c r="H22" s="19" t="s">
        <v>16</v>
      </c>
      <c r="I22" s="19"/>
      <c r="J22" s="19"/>
    </row>
  </sheetData>
  <mergeCells count="4">
    <mergeCell ref="A2:K2"/>
    <mergeCell ref="A3:B3"/>
    <mergeCell ref="C3:K3"/>
    <mergeCell ref="A1:K1"/>
  </mergeCells>
  <pageMargins left="0.7" right="0.7" top="0.75" bottom="0.75" header="0.3" footer="0.3"/>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145" zoomScaleNormal="145" workbookViewId="0">
      <selection activeCell="F13" sqref="F13"/>
    </sheetView>
  </sheetViews>
  <sheetFormatPr defaultRowHeight="15"/>
  <cols>
    <col min="2" max="2" width="18.5703125" customWidth="1"/>
    <col min="3" max="3" width="9.85546875" customWidth="1"/>
    <col min="6" max="6" width="9.85546875" customWidth="1"/>
    <col min="7" max="7" width="11.5703125" customWidth="1"/>
    <col min="8" max="8" width="14.28515625" customWidth="1"/>
    <col min="10" max="10" width="13.42578125" customWidth="1"/>
    <col min="11" max="11" width="14" customWidth="1"/>
    <col min="12" max="12" width="12.42578125" bestFit="1" customWidth="1"/>
  </cols>
  <sheetData>
    <row r="1" spans="1:12" ht="15.75" thickBot="1">
      <c r="A1" s="456" t="s">
        <v>409</v>
      </c>
      <c r="B1" s="457"/>
      <c r="C1" s="457"/>
      <c r="D1" s="457"/>
      <c r="E1" s="457"/>
      <c r="F1" s="457"/>
      <c r="G1" s="457"/>
      <c r="H1" s="457"/>
      <c r="I1" s="457"/>
      <c r="J1" s="457"/>
      <c r="K1" s="458"/>
    </row>
    <row r="2" spans="1:12" ht="15.75" customHeight="1" thickBot="1">
      <c r="A2" s="450" t="s">
        <v>14</v>
      </c>
      <c r="B2" s="451"/>
      <c r="C2" s="451"/>
      <c r="D2" s="451"/>
      <c r="E2" s="451"/>
      <c r="F2" s="451"/>
      <c r="G2" s="451"/>
      <c r="H2" s="451"/>
      <c r="I2" s="451"/>
      <c r="J2" s="451"/>
      <c r="K2" s="452"/>
    </row>
    <row r="3" spans="1:12" ht="15.75" customHeight="1" thickBot="1">
      <c r="A3" s="453" t="s">
        <v>0</v>
      </c>
      <c r="B3" s="454"/>
      <c r="C3" s="453" t="s">
        <v>1</v>
      </c>
      <c r="D3" s="455"/>
      <c r="E3" s="455"/>
      <c r="F3" s="455"/>
      <c r="G3" s="455"/>
      <c r="H3" s="455"/>
      <c r="I3" s="455"/>
      <c r="J3" s="455"/>
      <c r="K3" s="454"/>
    </row>
    <row r="4" spans="1:12" ht="60.75" thickBot="1">
      <c r="A4" s="28" t="s">
        <v>2</v>
      </c>
      <c r="B4" s="28" t="s">
        <v>3</v>
      </c>
      <c r="C4" s="28" t="s">
        <v>4</v>
      </c>
      <c r="D4" s="28" t="s">
        <v>5</v>
      </c>
      <c r="E4" s="28" t="s">
        <v>6</v>
      </c>
      <c r="F4" s="28" t="s">
        <v>7</v>
      </c>
      <c r="G4" s="29" t="s">
        <v>8</v>
      </c>
      <c r="H4" s="29" t="s">
        <v>17</v>
      </c>
      <c r="I4" s="28" t="s">
        <v>9</v>
      </c>
      <c r="J4" s="29" t="s">
        <v>18</v>
      </c>
      <c r="K4" s="29" t="s">
        <v>19</v>
      </c>
      <c r="L4" s="63"/>
    </row>
    <row r="5" spans="1:12">
      <c r="A5" s="30" t="s">
        <v>20</v>
      </c>
      <c r="B5" s="31" t="s">
        <v>21</v>
      </c>
      <c r="C5" s="32" t="s">
        <v>22</v>
      </c>
      <c r="D5" s="31" t="s">
        <v>23</v>
      </c>
      <c r="E5" s="32" t="s">
        <v>24</v>
      </c>
      <c r="F5" s="31" t="s">
        <v>25</v>
      </c>
      <c r="G5" s="33" t="s">
        <v>26</v>
      </c>
      <c r="H5" s="34" t="s">
        <v>27</v>
      </c>
      <c r="I5" s="32" t="s">
        <v>28</v>
      </c>
      <c r="J5" s="34" t="s">
        <v>29</v>
      </c>
      <c r="K5" s="35" t="s">
        <v>30</v>
      </c>
    </row>
    <row r="6" spans="1:12" ht="33.75" customHeight="1">
      <c r="A6" s="62">
        <v>1</v>
      </c>
      <c r="B6" s="161" t="s">
        <v>56</v>
      </c>
      <c r="C6" s="61"/>
      <c r="D6" s="61"/>
      <c r="E6" s="61">
        <v>6</v>
      </c>
      <c r="F6" s="60">
        <v>1</v>
      </c>
      <c r="G6" s="58"/>
      <c r="H6" s="58"/>
      <c r="I6" s="59"/>
      <c r="J6" s="58"/>
      <c r="K6" s="58"/>
      <c r="L6" s="43"/>
    </row>
    <row r="7" spans="1:12" ht="22.5" customHeight="1">
      <c r="A7" s="62">
        <v>2</v>
      </c>
      <c r="B7" s="161" t="s">
        <v>55</v>
      </c>
      <c r="C7" s="61"/>
      <c r="D7" s="61"/>
      <c r="E7" s="61">
        <v>10</v>
      </c>
      <c r="F7" s="60">
        <v>100</v>
      </c>
      <c r="G7" s="58"/>
      <c r="H7" s="58"/>
      <c r="I7" s="59"/>
      <c r="J7" s="58"/>
      <c r="K7" s="58"/>
      <c r="L7" s="43"/>
    </row>
    <row r="8" spans="1:12" ht="24" customHeight="1">
      <c r="A8" s="62">
        <v>3</v>
      </c>
      <c r="B8" s="161" t="s">
        <v>54</v>
      </c>
      <c r="C8" s="61"/>
      <c r="D8" s="61"/>
      <c r="E8" s="61">
        <v>6</v>
      </c>
      <c r="F8" s="60">
        <v>1</v>
      </c>
      <c r="G8" s="58"/>
      <c r="H8" s="58"/>
      <c r="I8" s="59"/>
      <c r="J8" s="58"/>
      <c r="K8" s="58"/>
      <c r="L8" s="43"/>
    </row>
    <row r="9" spans="1:12" ht="19.5" customHeight="1">
      <c r="A9" s="62">
        <v>4</v>
      </c>
      <c r="B9" s="161" t="s">
        <v>53</v>
      </c>
      <c r="C9" s="61"/>
      <c r="D9" s="61"/>
      <c r="E9" s="61">
        <v>10</v>
      </c>
      <c r="F9" s="60">
        <v>25</v>
      </c>
      <c r="G9" s="58"/>
      <c r="H9" s="58"/>
      <c r="I9" s="59"/>
      <c r="J9" s="58"/>
      <c r="K9" s="58"/>
      <c r="L9" s="43"/>
    </row>
    <row r="10" spans="1:12">
      <c r="G10" s="389" t="s">
        <v>176</v>
      </c>
      <c r="H10" s="56"/>
      <c r="I10" s="57"/>
      <c r="J10" s="57"/>
      <c r="K10" s="56"/>
      <c r="L10" s="43"/>
    </row>
    <row r="11" spans="1:12">
      <c r="L11" s="43"/>
    </row>
    <row r="16" spans="1:12">
      <c r="I16" t="s">
        <v>15</v>
      </c>
      <c r="K16" s="43"/>
    </row>
    <row r="17" spans="9:9">
      <c r="I17" t="s">
        <v>16</v>
      </c>
    </row>
  </sheetData>
  <mergeCells count="4">
    <mergeCell ref="A2:K2"/>
    <mergeCell ref="A3:B3"/>
    <mergeCell ref="C3:K3"/>
    <mergeCell ref="A1:K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zoomScale="160" zoomScaleNormal="160" workbookViewId="0">
      <selection activeCell="B75" sqref="B75"/>
    </sheetView>
  </sheetViews>
  <sheetFormatPr defaultRowHeight="15"/>
  <cols>
    <col min="2" max="2" width="26" customWidth="1"/>
    <col min="3" max="3" width="11.28515625" customWidth="1"/>
    <col min="4" max="4" width="10.42578125" customWidth="1"/>
    <col min="5" max="5" width="9.140625" customWidth="1"/>
    <col min="7" max="7" width="12" customWidth="1"/>
    <col min="8" max="8" width="14.42578125" customWidth="1"/>
    <col min="10" max="11" width="13.42578125" customWidth="1"/>
    <col min="13" max="13" width="12.85546875" bestFit="1" customWidth="1"/>
  </cols>
  <sheetData>
    <row r="1" spans="1:13" ht="15.75" thickBot="1">
      <c r="A1" s="456" t="s">
        <v>410</v>
      </c>
      <c r="B1" s="457"/>
      <c r="C1" s="457"/>
      <c r="D1" s="457"/>
      <c r="E1" s="457"/>
      <c r="F1" s="457"/>
      <c r="G1" s="457"/>
      <c r="H1" s="457"/>
      <c r="I1" s="457"/>
      <c r="J1" s="457"/>
      <c r="K1" s="458"/>
    </row>
    <row r="2" spans="1:13" ht="15.75" customHeight="1" thickBot="1">
      <c r="A2" s="450" t="s">
        <v>14</v>
      </c>
      <c r="B2" s="451"/>
      <c r="C2" s="451"/>
      <c r="D2" s="451"/>
      <c r="E2" s="451"/>
      <c r="F2" s="451"/>
      <c r="G2" s="451"/>
      <c r="H2" s="451"/>
      <c r="I2" s="451"/>
      <c r="J2" s="451"/>
      <c r="K2" s="452"/>
    </row>
    <row r="3" spans="1:13" ht="15.75" customHeight="1" thickBot="1">
      <c r="A3" s="453" t="s">
        <v>0</v>
      </c>
      <c r="B3" s="454"/>
      <c r="C3" s="453" t="s">
        <v>1</v>
      </c>
      <c r="D3" s="455"/>
      <c r="E3" s="455"/>
      <c r="F3" s="455"/>
      <c r="G3" s="455"/>
      <c r="H3" s="455"/>
      <c r="I3" s="455"/>
      <c r="J3" s="455"/>
      <c r="K3" s="454"/>
    </row>
    <row r="4" spans="1:13" ht="60.75" thickBot="1">
      <c r="A4" s="28" t="s">
        <v>2</v>
      </c>
      <c r="B4" s="28" t="s">
        <v>3</v>
      </c>
      <c r="C4" s="28" t="s">
        <v>4</v>
      </c>
      <c r="D4" s="28" t="s">
        <v>5</v>
      </c>
      <c r="E4" s="28" t="s">
        <v>6</v>
      </c>
      <c r="F4" s="28" t="s">
        <v>7</v>
      </c>
      <c r="G4" s="29" t="s">
        <v>8</v>
      </c>
      <c r="H4" s="29" t="s">
        <v>17</v>
      </c>
      <c r="I4" s="28" t="s">
        <v>9</v>
      </c>
      <c r="J4" s="29" t="s">
        <v>18</v>
      </c>
      <c r="K4" s="29" t="s">
        <v>19</v>
      </c>
      <c r="M4" s="17"/>
    </row>
    <row r="5" spans="1:13">
      <c r="A5" s="30" t="s">
        <v>20</v>
      </c>
      <c r="B5" s="31" t="s">
        <v>21</v>
      </c>
      <c r="C5" s="32" t="s">
        <v>22</v>
      </c>
      <c r="D5" s="31" t="s">
        <v>23</v>
      </c>
      <c r="E5" s="32" t="s">
        <v>24</v>
      </c>
      <c r="F5" s="31" t="s">
        <v>25</v>
      </c>
      <c r="G5" s="33" t="s">
        <v>26</v>
      </c>
      <c r="H5" s="34" t="s">
        <v>27</v>
      </c>
      <c r="I5" s="32" t="s">
        <v>28</v>
      </c>
      <c r="J5" s="34" t="s">
        <v>29</v>
      </c>
      <c r="K5" s="35" t="s">
        <v>30</v>
      </c>
      <c r="M5" s="64"/>
    </row>
    <row r="6" spans="1:13">
      <c r="A6" s="78">
        <v>1</v>
      </c>
      <c r="B6" s="374" t="s">
        <v>118</v>
      </c>
      <c r="C6" s="105"/>
      <c r="D6" s="74"/>
      <c r="E6" s="114">
        <v>50</v>
      </c>
      <c r="F6" s="114" t="s">
        <v>117</v>
      </c>
      <c r="G6" s="113"/>
      <c r="H6" s="71"/>
      <c r="I6" s="109"/>
      <c r="J6" s="71"/>
      <c r="K6" s="71"/>
      <c r="M6" s="66"/>
    </row>
    <row r="7" spans="1:13" ht="35.25" customHeight="1">
      <c r="A7" s="78">
        <v>2</v>
      </c>
      <c r="B7" s="375" t="s">
        <v>116</v>
      </c>
      <c r="C7" s="92"/>
      <c r="D7" s="91"/>
      <c r="E7" s="91">
        <v>2</v>
      </c>
      <c r="F7" s="91">
        <v>192</v>
      </c>
      <c r="G7" s="112"/>
      <c r="H7" s="71"/>
      <c r="I7" s="109"/>
      <c r="J7" s="71"/>
      <c r="K7" s="71"/>
      <c r="M7" s="66"/>
    </row>
    <row r="8" spans="1:13" ht="33" customHeight="1">
      <c r="A8" s="3">
        <v>3</v>
      </c>
      <c r="B8" s="375" t="s">
        <v>115</v>
      </c>
      <c r="C8" s="92"/>
      <c r="D8" s="91"/>
      <c r="E8" s="91">
        <v>2</v>
      </c>
      <c r="F8" s="91">
        <v>100</v>
      </c>
      <c r="G8" s="108"/>
      <c r="H8" s="71"/>
      <c r="I8" s="109"/>
      <c r="J8" s="71"/>
      <c r="K8" s="71"/>
      <c r="M8" s="66"/>
    </row>
    <row r="9" spans="1:13" ht="36">
      <c r="A9" s="78">
        <v>4</v>
      </c>
      <c r="B9" s="100" t="s">
        <v>399</v>
      </c>
      <c r="C9" s="111"/>
      <c r="D9" s="91"/>
      <c r="E9" s="91">
        <v>26</v>
      </c>
      <c r="F9" s="90" t="s">
        <v>114</v>
      </c>
      <c r="G9" s="21"/>
      <c r="H9" s="71"/>
      <c r="I9" s="109"/>
      <c r="J9" s="71"/>
      <c r="K9" s="71"/>
      <c r="M9" s="66"/>
    </row>
    <row r="10" spans="1:13" ht="30.75" customHeight="1">
      <c r="A10" s="78">
        <v>5</v>
      </c>
      <c r="B10" s="88" t="s">
        <v>400</v>
      </c>
      <c r="C10" s="87"/>
      <c r="D10" s="74"/>
      <c r="E10" s="86">
        <v>8</v>
      </c>
      <c r="F10" s="85">
        <v>100</v>
      </c>
      <c r="G10" s="110"/>
      <c r="H10" s="71"/>
      <c r="I10" s="109"/>
      <c r="J10" s="71"/>
      <c r="K10" s="71"/>
      <c r="M10" s="66"/>
    </row>
    <row r="11" spans="1:13" ht="30" customHeight="1">
      <c r="A11" s="78">
        <v>6</v>
      </c>
      <c r="B11" s="88" t="s">
        <v>401</v>
      </c>
      <c r="C11" s="87"/>
      <c r="D11" s="74"/>
      <c r="E11" s="86">
        <v>8</v>
      </c>
      <c r="F11" s="85">
        <v>100</v>
      </c>
      <c r="G11" s="110"/>
      <c r="H11" s="71"/>
      <c r="I11" s="109"/>
      <c r="J11" s="71"/>
      <c r="K11" s="71"/>
      <c r="M11" s="66"/>
    </row>
    <row r="12" spans="1:13" ht="29.25" customHeight="1">
      <c r="A12" s="78">
        <v>7</v>
      </c>
      <c r="B12" s="88" t="s">
        <v>402</v>
      </c>
      <c r="C12" s="87"/>
      <c r="D12" s="74"/>
      <c r="E12" s="86">
        <v>8</v>
      </c>
      <c r="F12" s="85">
        <v>100</v>
      </c>
      <c r="G12" s="110"/>
      <c r="H12" s="71"/>
      <c r="I12" s="109"/>
      <c r="J12" s="71"/>
      <c r="K12" s="71"/>
      <c r="M12" s="66"/>
    </row>
    <row r="13" spans="1:13" ht="32.25" customHeight="1">
      <c r="A13" s="78">
        <v>8</v>
      </c>
      <c r="B13" s="88" t="s">
        <v>403</v>
      </c>
      <c r="C13" s="87"/>
      <c r="D13" s="74"/>
      <c r="E13" s="86">
        <v>4</v>
      </c>
      <c r="F13" s="85">
        <v>100</v>
      </c>
      <c r="G13" s="110"/>
      <c r="H13" s="71"/>
      <c r="I13" s="109"/>
      <c r="J13" s="71"/>
      <c r="K13" s="71"/>
      <c r="M13" s="66"/>
    </row>
    <row r="14" spans="1:13" ht="30" customHeight="1">
      <c r="A14" s="78">
        <v>9</v>
      </c>
      <c r="B14" s="88" t="s">
        <v>404</v>
      </c>
      <c r="C14" s="87"/>
      <c r="D14" s="74"/>
      <c r="E14" s="86">
        <v>28</v>
      </c>
      <c r="F14" s="85">
        <v>100</v>
      </c>
      <c r="G14" s="110"/>
      <c r="H14" s="71"/>
      <c r="I14" s="109"/>
      <c r="J14" s="71"/>
      <c r="K14" s="71"/>
      <c r="M14" s="66"/>
    </row>
    <row r="15" spans="1:13" ht="36">
      <c r="A15" s="78">
        <v>10</v>
      </c>
      <c r="B15" s="88" t="s">
        <v>405</v>
      </c>
      <c r="C15" s="87"/>
      <c r="D15" s="74"/>
      <c r="E15" s="86">
        <v>4</v>
      </c>
      <c r="F15" s="85">
        <v>100</v>
      </c>
      <c r="G15" s="110"/>
      <c r="H15" s="71"/>
      <c r="I15" s="109"/>
      <c r="J15" s="71"/>
      <c r="K15" s="71"/>
      <c r="M15" s="66"/>
    </row>
    <row r="16" spans="1:13" ht="33.75" customHeight="1">
      <c r="A16" s="78">
        <v>11</v>
      </c>
      <c r="B16" s="93" t="s">
        <v>113</v>
      </c>
      <c r="C16" s="92"/>
      <c r="D16" s="91"/>
      <c r="E16" s="91">
        <v>2</v>
      </c>
      <c r="F16" s="91">
        <v>1</v>
      </c>
      <c r="G16" s="108"/>
      <c r="H16" s="71"/>
      <c r="I16" s="80"/>
      <c r="J16" s="71"/>
      <c r="K16" s="71"/>
      <c r="M16" s="66"/>
    </row>
    <row r="17" spans="1:13" ht="38.25" customHeight="1">
      <c r="A17" s="78">
        <v>12</v>
      </c>
      <c r="B17" s="93" t="s">
        <v>112</v>
      </c>
      <c r="C17" s="92"/>
      <c r="D17" s="91"/>
      <c r="E17" s="91">
        <v>2</v>
      </c>
      <c r="F17" s="91">
        <v>1</v>
      </c>
      <c r="G17" s="108"/>
      <c r="H17" s="71"/>
      <c r="I17" s="80"/>
      <c r="J17" s="71"/>
      <c r="K17" s="71"/>
      <c r="M17" s="66"/>
    </row>
    <row r="18" spans="1:13" ht="34.5" customHeight="1">
      <c r="A18" s="78">
        <v>13</v>
      </c>
      <c r="B18" s="93" t="s">
        <v>111</v>
      </c>
      <c r="C18" s="92"/>
      <c r="D18" s="91"/>
      <c r="E18" s="91">
        <v>2</v>
      </c>
      <c r="F18" s="91">
        <v>1</v>
      </c>
      <c r="G18" s="108"/>
      <c r="H18" s="71"/>
      <c r="I18" s="107"/>
      <c r="J18" s="71"/>
      <c r="K18" s="71"/>
      <c r="M18" s="66"/>
    </row>
    <row r="19" spans="1:13" ht="33" customHeight="1">
      <c r="A19" s="78">
        <v>14</v>
      </c>
      <c r="B19" s="88" t="s">
        <v>110</v>
      </c>
      <c r="C19" s="76"/>
      <c r="D19" s="74"/>
      <c r="E19" s="74">
        <v>4</v>
      </c>
      <c r="F19" s="74">
        <v>2304</v>
      </c>
      <c r="G19" s="104"/>
      <c r="H19" s="71"/>
      <c r="I19" s="107"/>
      <c r="J19" s="71"/>
      <c r="K19" s="71"/>
      <c r="M19" s="66"/>
    </row>
    <row r="20" spans="1:13" ht="30.75" customHeight="1">
      <c r="A20" s="78">
        <v>15</v>
      </c>
      <c r="B20" s="98" t="s">
        <v>109</v>
      </c>
      <c r="C20" s="105"/>
      <c r="D20" s="74"/>
      <c r="E20" s="74">
        <v>8</v>
      </c>
      <c r="F20" s="89">
        <v>100</v>
      </c>
      <c r="G20" s="72"/>
      <c r="H20" s="71"/>
      <c r="I20" s="107"/>
      <c r="J20" s="71"/>
      <c r="K20" s="71"/>
      <c r="M20" s="66"/>
    </row>
    <row r="21" spans="1:13" ht="21.75" customHeight="1">
      <c r="A21" s="78">
        <v>16</v>
      </c>
      <c r="B21" s="98" t="s">
        <v>108</v>
      </c>
      <c r="C21" s="105"/>
      <c r="D21" s="74"/>
      <c r="E21" s="74">
        <v>4</v>
      </c>
      <c r="F21" s="89">
        <v>100</v>
      </c>
      <c r="G21" s="72"/>
      <c r="H21" s="71"/>
      <c r="I21" s="107"/>
      <c r="J21" s="71"/>
      <c r="K21" s="71"/>
      <c r="M21" s="66"/>
    </row>
    <row r="22" spans="1:13" ht="21.75" customHeight="1">
      <c r="A22" s="78">
        <v>17</v>
      </c>
      <c r="B22" s="100" t="s">
        <v>107</v>
      </c>
      <c r="C22" s="92"/>
      <c r="D22" s="91"/>
      <c r="E22" s="91">
        <v>124</v>
      </c>
      <c r="F22" s="90">
        <v>960</v>
      </c>
      <c r="G22" s="72"/>
      <c r="H22" s="71"/>
      <c r="I22" s="80"/>
      <c r="J22" s="71"/>
      <c r="K22" s="71"/>
      <c r="M22" s="66"/>
    </row>
    <row r="23" spans="1:13" ht="20.25" customHeight="1">
      <c r="A23" s="78">
        <v>18</v>
      </c>
      <c r="B23" s="100" t="s">
        <v>106</v>
      </c>
      <c r="C23" s="92"/>
      <c r="D23" s="91"/>
      <c r="E23" s="91">
        <v>14</v>
      </c>
      <c r="F23" s="90">
        <v>960</v>
      </c>
      <c r="G23" s="72"/>
      <c r="H23" s="71"/>
      <c r="I23" s="80"/>
      <c r="J23" s="71"/>
      <c r="K23" s="71"/>
      <c r="M23" s="66"/>
    </row>
    <row r="24" spans="1:13" ht="19.5" customHeight="1">
      <c r="A24" s="78">
        <v>19</v>
      </c>
      <c r="B24" s="100" t="s">
        <v>105</v>
      </c>
      <c r="C24" s="92"/>
      <c r="D24" s="91"/>
      <c r="E24" s="91">
        <v>4</v>
      </c>
      <c r="F24" s="90">
        <v>960</v>
      </c>
      <c r="G24" s="72"/>
      <c r="H24" s="71"/>
      <c r="I24" s="80"/>
      <c r="J24" s="71"/>
      <c r="K24" s="71"/>
      <c r="M24" s="66"/>
    </row>
    <row r="25" spans="1:13" ht="21" customHeight="1">
      <c r="A25" s="78">
        <v>20</v>
      </c>
      <c r="B25" s="106" t="s">
        <v>104</v>
      </c>
      <c r="C25" s="105"/>
      <c r="D25" s="91"/>
      <c r="E25" s="74">
        <v>20</v>
      </c>
      <c r="F25" s="89">
        <v>1000</v>
      </c>
      <c r="G25" s="72"/>
      <c r="H25" s="71"/>
      <c r="I25" s="22"/>
      <c r="J25" s="71"/>
      <c r="K25" s="71"/>
      <c r="M25" s="66"/>
    </row>
    <row r="26" spans="1:13" ht="30" customHeight="1">
      <c r="A26" s="78">
        <v>21</v>
      </c>
      <c r="B26" s="98" t="s">
        <v>103</v>
      </c>
      <c r="C26" s="76"/>
      <c r="D26" s="75"/>
      <c r="E26" s="74">
        <v>298</v>
      </c>
      <c r="F26" s="89">
        <v>1000</v>
      </c>
      <c r="G26" s="72"/>
      <c r="H26" s="71"/>
      <c r="I26" s="22"/>
      <c r="J26" s="71"/>
      <c r="K26" s="71"/>
      <c r="M26" s="66"/>
    </row>
    <row r="27" spans="1:13" ht="29.25" customHeight="1">
      <c r="A27" s="78">
        <v>22</v>
      </c>
      <c r="B27" s="98" t="s">
        <v>102</v>
      </c>
      <c r="C27" s="76"/>
      <c r="D27" s="75"/>
      <c r="E27" s="74">
        <v>214</v>
      </c>
      <c r="F27" s="89">
        <v>1000</v>
      </c>
      <c r="G27" s="72"/>
      <c r="H27" s="71"/>
      <c r="I27" s="22"/>
      <c r="J27" s="71"/>
      <c r="K27" s="71"/>
      <c r="M27" s="66"/>
    </row>
    <row r="28" spans="1:13" ht="29.25" customHeight="1">
      <c r="A28" s="78">
        <v>23</v>
      </c>
      <c r="B28" s="98" t="s">
        <v>101</v>
      </c>
      <c r="C28" s="76"/>
      <c r="D28" s="75"/>
      <c r="E28" s="74">
        <v>92</v>
      </c>
      <c r="F28" s="89">
        <v>1000</v>
      </c>
      <c r="G28" s="72"/>
      <c r="H28" s="71"/>
      <c r="I28" s="22"/>
      <c r="J28" s="71"/>
      <c r="K28" s="71"/>
      <c r="M28" s="66"/>
    </row>
    <row r="29" spans="1:13" ht="27" customHeight="1">
      <c r="A29" s="78">
        <v>24</v>
      </c>
      <c r="B29" s="91" t="s">
        <v>100</v>
      </c>
      <c r="C29" s="92"/>
      <c r="D29" s="91"/>
      <c r="E29" s="91">
        <v>20</v>
      </c>
      <c r="F29" s="91">
        <v>1000</v>
      </c>
      <c r="G29" s="72"/>
      <c r="H29" s="71"/>
      <c r="I29" s="22"/>
      <c r="J29" s="71"/>
      <c r="K29" s="71"/>
      <c r="M29" s="66"/>
    </row>
    <row r="30" spans="1:13" ht="27.75" customHeight="1">
      <c r="A30" s="78">
        <v>25</v>
      </c>
      <c r="B30" s="98" t="s">
        <v>99</v>
      </c>
      <c r="C30" s="76"/>
      <c r="D30" s="74"/>
      <c r="E30" s="74">
        <v>8</v>
      </c>
      <c r="F30" s="89">
        <v>960</v>
      </c>
      <c r="G30" s="72"/>
      <c r="H30" s="71"/>
      <c r="I30" s="22"/>
      <c r="J30" s="71"/>
      <c r="K30" s="71"/>
      <c r="M30" s="66"/>
    </row>
    <row r="31" spans="1:13" ht="32.25" customHeight="1">
      <c r="A31" s="78">
        <v>26</v>
      </c>
      <c r="B31" s="98" t="s">
        <v>98</v>
      </c>
      <c r="C31" s="76"/>
      <c r="D31" s="74"/>
      <c r="E31" s="74">
        <v>12</v>
      </c>
      <c r="F31" s="89">
        <v>960</v>
      </c>
      <c r="G31" s="104"/>
      <c r="H31" s="71"/>
      <c r="I31" s="22"/>
      <c r="J31" s="71"/>
      <c r="K31" s="71"/>
      <c r="M31" s="66"/>
    </row>
    <row r="32" spans="1:13" ht="30.75" customHeight="1">
      <c r="A32" s="78">
        <v>27</v>
      </c>
      <c r="B32" s="98" t="s">
        <v>97</v>
      </c>
      <c r="C32" s="76"/>
      <c r="D32" s="74"/>
      <c r="E32" s="74">
        <v>20</v>
      </c>
      <c r="F32" s="89">
        <v>960</v>
      </c>
      <c r="G32" s="72"/>
      <c r="H32" s="71"/>
      <c r="I32" s="22"/>
      <c r="J32" s="71"/>
      <c r="K32" s="71"/>
      <c r="M32" s="66"/>
    </row>
    <row r="33" spans="1:13" ht="30" customHeight="1">
      <c r="A33" s="78">
        <v>28</v>
      </c>
      <c r="B33" s="98" t="s">
        <v>398</v>
      </c>
      <c r="C33" s="76"/>
      <c r="D33" s="75"/>
      <c r="E33" s="74">
        <v>20</v>
      </c>
      <c r="F33" s="89">
        <v>2304</v>
      </c>
      <c r="G33" s="72"/>
      <c r="H33" s="71"/>
      <c r="I33" s="22"/>
      <c r="J33" s="71"/>
      <c r="K33" s="71"/>
      <c r="M33" s="66"/>
    </row>
    <row r="34" spans="1:13" ht="33.75" customHeight="1">
      <c r="A34" s="78">
        <v>29</v>
      </c>
      <c r="B34" s="88" t="s">
        <v>96</v>
      </c>
      <c r="C34" s="87"/>
      <c r="D34" s="86"/>
      <c r="E34" s="86">
        <v>82</v>
      </c>
      <c r="F34" s="85">
        <v>960</v>
      </c>
      <c r="G34" s="72"/>
      <c r="H34" s="71"/>
      <c r="I34" s="22"/>
      <c r="J34" s="71"/>
      <c r="K34" s="71"/>
      <c r="M34" s="66"/>
    </row>
    <row r="35" spans="1:13" ht="33" customHeight="1">
      <c r="A35" s="78">
        <v>30</v>
      </c>
      <c r="B35" s="88" t="s">
        <v>95</v>
      </c>
      <c r="C35" s="87"/>
      <c r="D35" s="86"/>
      <c r="E35" s="86">
        <v>26</v>
      </c>
      <c r="F35" s="85">
        <v>960</v>
      </c>
      <c r="G35" s="72"/>
      <c r="H35" s="71"/>
      <c r="I35" s="22"/>
      <c r="J35" s="71"/>
      <c r="K35" s="71"/>
      <c r="M35" s="66"/>
    </row>
    <row r="36" spans="1:13" ht="28.5" customHeight="1">
      <c r="A36" s="78">
        <v>31</v>
      </c>
      <c r="B36" s="88" t="s">
        <v>94</v>
      </c>
      <c r="C36" s="103"/>
      <c r="D36" s="86"/>
      <c r="E36" s="86">
        <v>42</v>
      </c>
      <c r="F36" s="85">
        <v>960</v>
      </c>
      <c r="G36" s="102"/>
      <c r="H36" s="71"/>
      <c r="I36" s="22"/>
      <c r="J36" s="71"/>
      <c r="K36" s="71"/>
      <c r="M36" s="66"/>
    </row>
    <row r="37" spans="1:13" ht="31.5" customHeight="1">
      <c r="A37" s="78">
        <v>32</v>
      </c>
      <c r="B37" s="88" t="s">
        <v>93</v>
      </c>
      <c r="C37" s="87"/>
      <c r="D37" s="86"/>
      <c r="E37" s="86">
        <v>18</v>
      </c>
      <c r="F37" s="85">
        <v>960</v>
      </c>
      <c r="G37" s="102"/>
      <c r="H37" s="71"/>
      <c r="I37" s="80"/>
      <c r="J37" s="71"/>
      <c r="K37" s="71"/>
      <c r="M37" s="66"/>
    </row>
    <row r="38" spans="1:13" ht="23.25" customHeight="1">
      <c r="A38" s="78">
        <v>33</v>
      </c>
      <c r="B38" s="100" t="s">
        <v>92</v>
      </c>
      <c r="C38" s="92"/>
      <c r="D38" s="91"/>
      <c r="E38" s="91">
        <v>8</v>
      </c>
      <c r="F38" s="90">
        <v>960</v>
      </c>
      <c r="G38" s="102"/>
      <c r="H38" s="71"/>
      <c r="I38" s="80"/>
      <c r="J38" s="71"/>
      <c r="K38" s="71"/>
      <c r="M38" s="66"/>
    </row>
    <row r="39" spans="1:13" ht="22.5" customHeight="1">
      <c r="A39" s="78">
        <v>34</v>
      </c>
      <c r="B39" s="100" t="s">
        <v>91</v>
      </c>
      <c r="C39" s="92"/>
      <c r="D39" s="91"/>
      <c r="E39" s="91">
        <v>10</v>
      </c>
      <c r="F39" s="90">
        <v>960</v>
      </c>
      <c r="G39" s="102"/>
      <c r="H39" s="71"/>
      <c r="I39" s="80"/>
      <c r="J39" s="71"/>
      <c r="K39" s="71"/>
      <c r="M39" s="66"/>
    </row>
    <row r="40" spans="1:13" ht="25.5" customHeight="1">
      <c r="A40" s="78">
        <v>35</v>
      </c>
      <c r="B40" s="100" t="s">
        <v>90</v>
      </c>
      <c r="C40" s="92"/>
      <c r="D40" s="91"/>
      <c r="E40" s="91">
        <v>10</v>
      </c>
      <c r="F40" s="90">
        <v>960</v>
      </c>
      <c r="G40" s="72"/>
      <c r="H40" s="71"/>
      <c r="I40" s="80"/>
      <c r="J40" s="71"/>
      <c r="K40" s="71"/>
      <c r="M40" s="66"/>
    </row>
    <row r="41" spans="1:13" ht="30.75" customHeight="1">
      <c r="A41" s="78">
        <v>36</v>
      </c>
      <c r="B41" s="100" t="s">
        <v>89</v>
      </c>
      <c r="C41" s="101"/>
      <c r="D41" s="91"/>
      <c r="E41" s="91">
        <v>200</v>
      </c>
      <c r="F41" s="90">
        <v>1</v>
      </c>
      <c r="G41" s="72"/>
      <c r="H41" s="71"/>
      <c r="I41" s="80"/>
      <c r="J41" s="71"/>
      <c r="K41" s="71"/>
      <c r="M41" s="66"/>
    </row>
    <row r="42" spans="1:13" ht="40.5" customHeight="1">
      <c r="A42" s="78">
        <v>37</v>
      </c>
      <c r="B42" s="100" t="s">
        <v>88</v>
      </c>
      <c r="C42" s="92"/>
      <c r="D42" s="91"/>
      <c r="E42" s="91">
        <v>2</v>
      </c>
      <c r="F42" s="91">
        <v>1</v>
      </c>
      <c r="G42" s="72"/>
      <c r="H42" s="71"/>
      <c r="I42" s="80"/>
      <c r="J42" s="71"/>
      <c r="K42" s="71"/>
      <c r="M42" s="66"/>
    </row>
    <row r="43" spans="1:13" ht="42" customHeight="1">
      <c r="A43" s="78">
        <v>38</v>
      </c>
      <c r="B43" s="98" t="s">
        <v>87</v>
      </c>
      <c r="C43" s="76"/>
      <c r="D43" s="75"/>
      <c r="E43" s="74">
        <v>4</v>
      </c>
      <c r="F43" s="89" t="s">
        <v>82</v>
      </c>
      <c r="G43" s="72"/>
      <c r="H43" s="71"/>
      <c r="I43" s="80"/>
      <c r="J43" s="71"/>
      <c r="K43" s="71"/>
      <c r="M43" s="66"/>
    </row>
    <row r="44" spans="1:13" ht="32.25" customHeight="1">
      <c r="A44" s="78">
        <v>39</v>
      </c>
      <c r="B44" s="98" t="s">
        <v>86</v>
      </c>
      <c r="C44" s="76"/>
      <c r="D44" s="75"/>
      <c r="E44" s="74">
        <v>4</v>
      </c>
      <c r="F44" s="89" t="s">
        <v>85</v>
      </c>
      <c r="G44" s="99"/>
      <c r="H44" s="71"/>
      <c r="I44" s="80"/>
      <c r="J44" s="71"/>
      <c r="K44" s="71"/>
      <c r="M44" s="66"/>
    </row>
    <row r="45" spans="1:13" ht="34.5" customHeight="1">
      <c r="A45" s="78">
        <v>40</v>
      </c>
      <c r="B45" s="98" t="s">
        <v>84</v>
      </c>
      <c r="C45" s="76"/>
      <c r="D45" s="74"/>
      <c r="E45" s="74">
        <v>10</v>
      </c>
      <c r="F45" s="89">
        <v>1000</v>
      </c>
      <c r="G45" s="72"/>
      <c r="H45" s="71"/>
      <c r="I45" s="80"/>
      <c r="J45" s="71"/>
      <c r="K45" s="71"/>
      <c r="M45" s="66"/>
    </row>
    <row r="46" spans="1:13" ht="36" customHeight="1">
      <c r="A46" s="78">
        <v>41</v>
      </c>
      <c r="B46" s="98" t="s">
        <v>83</v>
      </c>
      <c r="C46" s="76"/>
      <c r="D46" s="74"/>
      <c r="E46" s="74">
        <v>2</v>
      </c>
      <c r="F46" s="89" t="s">
        <v>82</v>
      </c>
      <c r="G46" s="72"/>
      <c r="H46" s="71"/>
      <c r="I46" s="80"/>
      <c r="J46" s="71"/>
      <c r="K46" s="71"/>
      <c r="M46" s="66"/>
    </row>
    <row r="47" spans="1:13" ht="62.25" customHeight="1">
      <c r="A47" s="78">
        <v>42</v>
      </c>
      <c r="B47" s="88" t="s">
        <v>81</v>
      </c>
      <c r="C47" s="76"/>
      <c r="D47" s="91"/>
      <c r="E47" s="74">
        <v>20</v>
      </c>
      <c r="F47" s="89">
        <v>1</v>
      </c>
      <c r="G47" s="72"/>
      <c r="H47" s="71"/>
      <c r="I47" s="22"/>
      <c r="J47" s="71"/>
      <c r="K47" s="71"/>
      <c r="M47" s="66"/>
    </row>
    <row r="48" spans="1:13" ht="72" customHeight="1">
      <c r="A48" s="78">
        <v>43</v>
      </c>
      <c r="B48" s="88" t="s">
        <v>80</v>
      </c>
      <c r="C48" s="76"/>
      <c r="D48" s="91"/>
      <c r="E48" s="74">
        <v>36</v>
      </c>
      <c r="F48" s="89">
        <v>1</v>
      </c>
      <c r="G48" s="72"/>
      <c r="H48" s="71"/>
      <c r="I48" s="22"/>
      <c r="J48" s="71"/>
      <c r="K48" s="71"/>
      <c r="M48" s="66"/>
    </row>
    <row r="49" spans="1:13" ht="72" customHeight="1">
      <c r="A49" s="78">
        <v>44</v>
      </c>
      <c r="B49" s="88" t="s">
        <v>79</v>
      </c>
      <c r="C49" s="76"/>
      <c r="D49" s="91"/>
      <c r="E49" s="74">
        <v>28</v>
      </c>
      <c r="F49" s="89">
        <v>1</v>
      </c>
      <c r="G49" s="72"/>
      <c r="H49" s="71"/>
      <c r="I49" s="22"/>
      <c r="J49" s="71"/>
      <c r="K49" s="71"/>
      <c r="M49" s="66"/>
    </row>
    <row r="50" spans="1:13" ht="57.75" customHeight="1">
      <c r="A50" s="78">
        <v>45</v>
      </c>
      <c r="B50" s="88" t="s">
        <v>78</v>
      </c>
      <c r="C50" s="76"/>
      <c r="D50" s="91"/>
      <c r="E50" s="74">
        <v>30</v>
      </c>
      <c r="F50" s="89">
        <v>1</v>
      </c>
      <c r="G50" s="72"/>
      <c r="H50" s="71"/>
      <c r="I50" s="22"/>
      <c r="J50" s="71"/>
      <c r="K50" s="71"/>
      <c r="M50" s="66"/>
    </row>
    <row r="51" spans="1:13" ht="63" customHeight="1">
      <c r="A51" s="78">
        <v>46</v>
      </c>
      <c r="B51" s="88" t="s">
        <v>77</v>
      </c>
      <c r="C51" s="76"/>
      <c r="D51" s="91"/>
      <c r="E51" s="74">
        <v>20</v>
      </c>
      <c r="F51" s="89">
        <v>1</v>
      </c>
      <c r="G51" s="72"/>
      <c r="H51" s="71"/>
      <c r="I51" s="22"/>
      <c r="J51" s="71"/>
      <c r="K51" s="71"/>
      <c r="M51" s="66"/>
    </row>
    <row r="52" spans="1:13" ht="32.25" customHeight="1">
      <c r="A52" s="78">
        <v>47</v>
      </c>
      <c r="B52" s="74" t="s">
        <v>76</v>
      </c>
      <c r="C52" s="76"/>
      <c r="D52" s="75"/>
      <c r="E52" s="74">
        <v>4</v>
      </c>
      <c r="F52" s="73"/>
      <c r="G52" s="72"/>
      <c r="H52" s="71"/>
      <c r="I52" s="22"/>
      <c r="J52" s="71"/>
      <c r="K52" s="71"/>
      <c r="M52" s="66"/>
    </row>
    <row r="53" spans="1:13" ht="30" customHeight="1">
      <c r="A53" s="78">
        <v>48</v>
      </c>
      <c r="B53" s="98" t="s">
        <v>75</v>
      </c>
      <c r="C53" s="76"/>
      <c r="D53" s="75"/>
      <c r="E53" s="74">
        <v>2</v>
      </c>
      <c r="F53" s="73">
        <v>25</v>
      </c>
      <c r="G53" s="72"/>
      <c r="H53" s="71"/>
      <c r="I53" s="22"/>
      <c r="J53" s="71"/>
      <c r="K53" s="71"/>
      <c r="M53" s="66"/>
    </row>
    <row r="54" spans="1:13" ht="19.5" customHeight="1">
      <c r="A54" s="78">
        <v>49</v>
      </c>
      <c r="B54" s="98" t="s">
        <v>74</v>
      </c>
      <c r="C54" s="76"/>
      <c r="D54" s="75"/>
      <c r="E54" s="74">
        <v>46</v>
      </c>
      <c r="F54" s="73">
        <v>1000</v>
      </c>
      <c r="G54" s="72"/>
      <c r="H54" s="71"/>
      <c r="I54" s="22"/>
      <c r="J54" s="71"/>
      <c r="K54" s="71"/>
      <c r="M54" s="66"/>
    </row>
    <row r="55" spans="1:13" ht="26.25" customHeight="1">
      <c r="A55" s="78">
        <v>50</v>
      </c>
      <c r="B55" s="98" t="s">
        <v>73</v>
      </c>
      <c r="C55" s="76"/>
      <c r="D55" s="75"/>
      <c r="E55" s="74">
        <v>170</v>
      </c>
      <c r="F55" s="73">
        <v>1000</v>
      </c>
      <c r="G55" s="72"/>
      <c r="H55" s="71"/>
      <c r="I55" s="22"/>
      <c r="J55" s="71"/>
      <c r="K55" s="71"/>
      <c r="M55" s="66"/>
    </row>
    <row r="56" spans="1:13" ht="21" customHeight="1">
      <c r="A56" s="78">
        <v>51</v>
      </c>
      <c r="B56" s="98" t="s">
        <v>72</v>
      </c>
      <c r="C56" s="76"/>
      <c r="D56" s="75"/>
      <c r="E56" s="74">
        <v>36</v>
      </c>
      <c r="F56" s="73">
        <v>1000</v>
      </c>
      <c r="G56" s="72"/>
      <c r="H56" s="71"/>
      <c r="I56" s="22"/>
      <c r="J56" s="71"/>
      <c r="K56" s="71"/>
      <c r="M56" s="66"/>
    </row>
    <row r="57" spans="1:13" ht="24.75" customHeight="1">
      <c r="A57" s="78">
        <v>52</v>
      </c>
      <c r="B57" s="97" t="s">
        <v>71</v>
      </c>
      <c r="C57" s="96"/>
      <c r="D57" s="91"/>
      <c r="E57" s="95">
        <v>20</v>
      </c>
      <c r="F57" s="94">
        <v>100</v>
      </c>
      <c r="G57" s="72"/>
      <c r="H57" s="71"/>
      <c r="I57" s="22"/>
      <c r="J57" s="71"/>
      <c r="K57" s="71"/>
      <c r="M57" s="66"/>
    </row>
    <row r="58" spans="1:13" ht="18.75" customHeight="1">
      <c r="A58" s="78">
        <v>53</v>
      </c>
      <c r="B58" s="93" t="s">
        <v>70</v>
      </c>
      <c r="C58" s="92"/>
      <c r="D58" s="91"/>
      <c r="E58" s="91">
        <v>10</v>
      </c>
      <c r="F58" s="90">
        <v>250</v>
      </c>
      <c r="G58" s="72"/>
      <c r="H58" s="71"/>
      <c r="I58" s="22"/>
      <c r="J58" s="71"/>
      <c r="K58" s="71"/>
      <c r="M58" s="66"/>
    </row>
    <row r="59" spans="1:13" ht="21.75" customHeight="1">
      <c r="A59" s="78">
        <v>54</v>
      </c>
      <c r="B59" s="93" t="s">
        <v>69</v>
      </c>
      <c r="C59" s="92"/>
      <c r="D59" s="91"/>
      <c r="E59" s="91">
        <v>6</v>
      </c>
      <c r="F59" s="90">
        <v>1000</v>
      </c>
      <c r="G59" s="72"/>
      <c r="H59" s="71"/>
      <c r="I59" s="22"/>
      <c r="J59" s="71"/>
      <c r="K59" s="71"/>
      <c r="M59" s="66"/>
    </row>
    <row r="60" spans="1:13" ht="21" customHeight="1">
      <c r="A60" s="78">
        <v>55</v>
      </c>
      <c r="B60" s="88" t="s">
        <v>68</v>
      </c>
      <c r="C60" s="76"/>
      <c r="D60" s="74"/>
      <c r="E60" s="74">
        <v>96</v>
      </c>
      <c r="F60" s="89">
        <v>1000</v>
      </c>
      <c r="G60" s="72"/>
      <c r="H60" s="71"/>
      <c r="I60" s="22"/>
      <c r="J60" s="71"/>
      <c r="K60" s="71"/>
      <c r="M60" s="66"/>
    </row>
    <row r="61" spans="1:13" ht="33.75" customHeight="1">
      <c r="A61" s="78">
        <v>56</v>
      </c>
      <c r="B61" s="88" t="s">
        <v>67</v>
      </c>
      <c r="C61" s="87"/>
      <c r="D61" s="86"/>
      <c r="E61" s="86">
        <v>6</v>
      </c>
      <c r="F61" s="85">
        <v>1</v>
      </c>
      <c r="G61" s="72"/>
      <c r="H61" s="71"/>
      <c r="I61" s="22"/>
      <c r="J61" s="71"/>
      <c r="K61" s="71"/>
      <c r="M61" s="66"/>
    </row>
    <row r="62" spans="1:13" ht="21.75" customHeight="1">
      <c r="A62" s="78">
        <v>57</v>
      </c>
      <c r="B62" s="88" t="s">
        <v>66</v>
      </c>
      <c r="C62" s="87"/>
      <c r="D62" s="86"/>
      <c r="E62" s="86">
        <v>6</v>
      </c>
      <c r="F62" s="85">
        <v>1000</v>
      </c>
      <c r="G62" s="72"/>
      <c r="H62" s="71"/>
      <c r="I62" s="22"/>
      <c r="J62" s="71"/>
      <c r="K62" s="71"/>
      <c r="M62" s="66"/>
    </row>
    <row r="63" spans="1:13">
      <c r="A63" s="78">
        <v>58</v>
      </c>
      <c r="B63" s="84" t="s">
        <v>65</v>
      </c>
      <c r="C63" s="83"/>
      <c r="D63" s="82"/>
      <c r="E63" s="114">
        <v>6</v>
      </c>
      <c r="F63" s="373">
        <v>1</v>
      </c>
      <c r="G63" s="81"/>
      <c r="H63" s="71"/>
      <c r="I63" s="80"/>
      <c r="J63" s="71"/>
      <c r="K63" s="71"/>
      <c r="M63" s="66"/>
    </row>
    <row r="64" spans="1:13" ht="27.75" customHeight="1">
      <c r="A64" s="78">
        <v>59</v>
      </c>
      <c r="B64" s="77" t="s">
        <v>64</v>
      </c>
      <c r="C64" s="76"/>
      <c r="D64" s="75"/>
      <c r="E64" s="74">
        <v>2</v>
      </c>
      <c r="F64" s="73">
        <v>100</v>
      </c>
      <c r="G64" s="72"/>
      <c r="H64" s="71"/>
      <c r="I64" s="22"/>
      <c r="J64" s="71"/>
      <c r="K64" s="71"/>
      <c r="M64" s="66"/>
    </row>
    <row r="65" spans="1:13" ht="30" customHeight="1">
      <c r="A65" s="78">
        <v>60</v>
      </c>
      <c r="B65" s="77" t="s">
        <v>63</v>
      </c>
      <c r="C65" s="76"/>
      <c r="D65" s="75"/>
      <c r="E65" s="74">
        <v>2</v>
      </c>
      <c r="F65" s="73">
        <v>100</v>
      </c>
      <c r="G65" s="79"/>
      <c r="H65" s="71"/>
      <c r="I65" s="22"/>
      <c r="J65" s="71"/>
      <c r="K65" s="71"/>
      <c r="M65" s="66"/>
    </row>
    <row r="66" spans="1:13" ht="29.25" customHeight="1">
      <c r="A66" s="78">
        <v>61</v>
      </c>
      <c r="B66" s="77" t="s">
        <v>62</v>
      </c>
      <c r="C66" s="76"/>
      <c r="D66" s="75"/>
      <c r="E66" s="74">
        <v>2</v>
      </c>
      <c r="F66" s="73">
        <v>100</v>
      </c>
      <c r="G66" s="72"/>
      <c r="H66" s="71"/>
      <c r="I66" s="22"/>
      <c r="J66" s="71"/>
      <c r="K66" s="71"/>
      <c r="M66" s="66"/>
    </row>
    <row r="67" spans="1:13" ht="32.25" customHeight="1">
      <c r="A67" s="78">
        <v>62</v>
      </c>
      <c r="B67" s="77" t="s">
        <v>61</v>
      </c>
      <c r="C67" s="76"/>
      <c r="D67" s="75"/>
      <c r="E67" s="74">
        <v>2</v>
      </c>
      <c r="F67" s="73">
        <v>100</v>
      </c>
      <c r="G67" s="72"/>
      <c r="H67" s="71"/>
      <c r="I67" s="22"/>
      <c r="J67" s="71"/>
      <c r="K67" s="71"/>
      <c r="M67" s="66"/>
    </row>
    <row r="68" spans="1:13" ht="27" customHeight="1">
      <c r="A68" s="78">
        <v>63</v>
      </c>
      <c r="B68" s="77" t="s">
        <v>60</v>
      </c>
      <c r="C68" s="76"/>
      <c r="D68" s="75"/>
      <c r="E68" s="74">
        <v>2</v>
      </c>
      <c r="F68" s="73">
        <v>100</v>
      </c>
      <c r="G68" s="72"/>
      <c r="H68" s="71"/>
      <c r="I68" s="22"/>
      <c r="J68" s="71"/>
      <c r="K68" s="71"/>
      <c r="M68" s="66"/>
    </row>
    <row r="69" spans="1:13" ht="29.25" customHeight="1">
      <c r="A69" s="78">
        <v>64</v>
      </c>
      <c r="B69" s="77" t="s">
        <v>59</v>
      </c>
      <c r="C69" s="76"/>
      <c r="D69" s="75"/>
      <c r="E69" s="74">
        <v>2</v>
      </c>
      <c r="F69" s="73">
        <v>100</v>
      </c>
      <c r="G69" s="72"/>
      <c r="H69" s="71"/>
      <c r="I69" s="22"/>
      <c r="J69" s="71"/>
      <c r="K69" s="71"/>
      <c r="M69" s="66"/>
    </row>
    <row r="70" spans="1:13" ht="30" customHeight="1">
      <c r="A70" s="78">
        <v>65</v>
      </c>
      <c r="B70" s="77" t="s">
        <v>58</v>
      </c>
      <c r="C70" s="76"/>
      <c r="D70" s="75"/>
      <c r="E70" s="74">
        <v>4</v>
      </c>
      <c r="F70" s="73">
        <v>100</v>
      </c>
      <c r="G70" s="72"/>
      <c r="H70" s="71"/>
      <c r="I70" s="22"/>
      <c r="J70" s="71"/>
      <c r="K70" s="71"/>
      <c r="M70" s="66"/>
    </row>
    <row r="71" spans="1:13" ht="29.25" customHeight="1">
      <c r="A71" s="78">
        <v>66</v>
      </c>
      <c r="B71" s="77" t="s">
        <v>57</v>
      </c>
      <c r="C71" s="76"/>
      <c r="D71" s="75"/>
      <c r="E71" s="74">
        <v>12</v>
      </c>
      <c r="F71" s="73">
        <v>200</v>
      </c>
      <c r="G71" s="72"/>
      <c r="H71" s="71"/>
      <c r="I71" s="22"/>
      <c r="J71" s="71"/>
      <c r="K71" s="71"/>
      <c r="M71" s="66"/>
    </row>
    <row r="72" spans="1:13">
      <c r="A72" s="70"/>
      <c r="C72" s="40"/>
      <c r="E72" s="40"/>
      <c r="F72" s="69"/>
      <c r="G72" s="389" t="s">
        <v>176</v>
      </c>
      <c r="H72" s="67"/>
      <c r="I72" s="68"/>
      <c r="J72" s="68"/>
      <c r="K72" s="67"/>
      <c r="M72" s="66"/>
    </row>
    <row r="73" spans="1:13">
      <c r="G73" s="65"/>
      <c r="H73" s="65"/>
      <c r="I73" s="65"/>
      <c r="J73" s="65"/>
      <c r="K73" s="65"/>
      <c r="M73" s="64"/>
    </row>
    <row r="78" spans="1:13">
      <c r="I78" t="s">
        <v>15</v>
      </c>
    </row>
    <row r="79" spans="1:13">
      <c r="I79" t="s">
        <v>16</v>
      </c>
    </row>
  </sheetData>
  <mergeCells count="4">
    <mergeCell ref="A2:K2"/>
    <mergeCell ref="A3:B3"/>
    <mergeCell ref="C3:K3"/>
    <mergeCell ref="A1:K1"/>
  </mergeCells>
  <pageMargins left="0.7" right="0.7" top="0.75" bottom="0.75" header="0.3" footer="0.3"/>
  <pageSetup paperSize="9" scale="8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opLeftCell="A10" zoomScale="145" zoomScaleNormal="145" workbookViewId="0">
      <selection activeCell="J30" sqref="J30"/>
    </sheetView>
  </sheetViews>
  <sheetFormatPr defaultRowHeight="15"/>
  <cols>
    <col min="2" max="2" width="15.42578125" customWidth="1"/>
    <col min="3" max="3" width="10.42578125" customWidth="1"/>
    <col min="6" max="6" width="10.5703125" customWidth="1"/>
    <col min="7" max="7" width="11.140625" customWidth="1"/>
    <col min="8" max="8" width="17.140625" customWidth="1"/>
    <col min="10" max="10" width="13.5703125" customWidth="1"/>
    <col min="11" max="11" width="14" customWidth="1"/>
    <col min="12" max="12" width="3.7109375" customWidth="1"/>
    <col min="13" max="13" width="12.42578125" customWidth="1"/>
  </cols>
  <sheetData>
    <row r="1" spans="1:13" ht="15.75" thickBot="1">
      <c r="A1" s="456" t="s">
        <v>411</v>
      </c>
      <c r="B1" s="457"/>
      <c r="C1" s="457"/>
      <c r="D1" s="457"/>
      <c r="E1" s="457"/>
      <c r="F1" s="457"/>
      <c r="G1" s="457"/>
      <c r="H1" s="457"/>
      <c r="I1" s="457"/>
      <c r="J1" s="457"/>
      <c r="K1" s="458"/>
    </row>
    <row r="2" spans="1:13" ht="15.75" thickBot="1">
      <c r="A2" s="450" t="s">
        <v>14</v>
      </c>
      <c r="B2" s="451"/>
      <c r="C2" s="451"/>
      <c r="D2" s="451"/>
      <c r="E2" s="451"/>
      <c r="F2" s="451"/>
      <c r="G2" s="451"/>
      <c r="H2" s="451"/>
      <c r="I2" s="451"/>
      <c r="J2" s="451"/>
      <c r="K2" s="452"/>
    </row>
    <row r="3" spans="1:13" ht="15.75" thickBot="1">
      <c r="A3" s="459" t="s">
        <v>0</v>
      </c>
      <c r="B3" s="460"/>
      <c r="C3" s="461" t="s">
        <v>1</v>
      </c>
      <c r="D3" s="462"/>
      <c r="E3" s="462"/>
      <c r="F3" s="462"/>
      <c r="G3" s="462"/>
      <c r="H3" s="462"/>
      <c r="I3" s="462"/>
      <c r="J3" s="462"/>
      <c r="K3" s="463"/>
    </row>
    <row r="4" spans="1:13" ht="60" customHeight="1" thickBot="1">
      <c r="A4" s="377" t="s">
        <v>2</v>
      </c>
      <c r="B4" s="377" t="s">
        <v>3</v>
      </c>
      <c r="C4" s="377" t="s">
        <v>4</v>
      </c>
      <c r="D4" s="377" t="s">
        <v>5</v>
      </c>
      <c r="E4" s="377" t="s">
        <v>6</v>
      </c>
      <c r="F4" s="377" t="s">
        <v>7</v>
      </c>
      <c r="G4" s="378" t="s">
        <v>8</v>
      </c>
      <c r="H4" s="378" t="s">
        <v>17</v>
      </c>
      <c r="I4" s="377" t="s">
        <v>9</v>
      </c>
      <c r="J4" s="378" t="s">
        <v>18</v>
      </c>
      <c r="K4" s="378" t="s">
        <v>19</v>
      </c>
      <c r="L4" s="18"/>
      <c r="M4" s="17"/>
    </row>
    <row r="5" spans="1:13">
      <c r="A5" s="379" t="s">
        <v>20</v>
      </c>
      <c r="B5" s="380" t="s">
        <v>21</v>
      </c>
      <c r="C5" s="381" t="s">
        <v>22</v>
      </c>
      <c r="D5" s="380" t="s">
        <v>23</v>
      </c>
      <c r="E5" s="381" t="s">
        <v>24</v>
      </c>
      <c r="F5" s="380" t="s">
        <v>25</v>
      </c>
      <c r="G5" s="382" t="s">
        <v>26</v>
      </c>
      <c r="H5" s="383" t="s">
        <v>27</v>
      </c>
      <c r="I5" s="381" t="s">
        <v>28</v>
      </c>
      <c r="J5" s="383" t="s">
        <v>29</v>
      </c>
      <c r="K5" s="384" t="s">
        <v>30</v>
      </c>
    </row>
    <row r="6" spans="1:13" ht="22.5">
      <c r="A6" s="61">
        <v>1</v>
      </c>
      <c r="B6" s="123" t="s">
        <v>131</v>
      </c>
      <c r="C6" s="61"/>
      <c r="D6" s="61"/>
      <c r="E6" s="61">
        <v>8</v>
      </c>
      <c r="F6" s="61">
        <v>100</v>
      </c>
      <c r="G6" s="124"/>
      <c r="H6" s="21"/>
      <c r="I6" s="22"/>
      <c r="J6" s="21"/>
      <c r="K6" s="21"/>
      <c r="M6" s="43"/>
    </row>
    <row r="7" spans="1:13" ht="22.5">
      <c r="A7" s="61">
        <v>2</v>
      </c>
      <c r="B7" s="120" t="s">
        <v>130</v>
      </c>
      <c r="C7" s="61"/>
      <c r="D7" s="61"/>
      <c r="E7" s="61">
        <v>202</v>
      </c>
      <c r="F7" s="61">
        <v>100</v>
      </c>
      <c r="G7" s="117"/>
      <c r="H7" s="21"/>
      <c r="I7" s="22"/>
      <c r="J7" s="21"/>
      <c r="K7" s="21"/>
      <c r="M7" s="43"/>
    </row>
    <row r="8" spans="1:13" ht="22.5">
      <c r="A8" s="61">
        <v>3</v>
      </c>
      <c r="B8" s="120" t="s">
        <v>129</v>
      </c>
      <c r="C8" s="61"/>
      <c r="D8" s="61"/>
      <c r="E8" s="61">
        <v>206</v>
      </c>
      <c r="F8" s="61">
        <v>100</v>
      </c>
      <c r="G8" s="117"/>
      <c r="H8" s="21"/>
      <c r="I8" s="22"/>
      <c r="J8" s="21"/>
      <c r="K8" s="21"/>
      <c r="M8" s="43"/>
    </row>
    <row r="9" spans="1:13" ht="25.5" customHeight="1">
      <c r="A9" s="61">
        <v>4</v>
      </c>
      <c r="B9" s="120" t="s">
        <v>128</v>
      </c>
      <c r="C9" s="61"/>
      <c r="D9" s="61"/>
      <c r="E9" s="61">
        <v>40</v>
      </c>
      <c r="F9" s="61">
        <v>100</v>
      </c>
      <c r="G9" s="117"/>
      <c r="H9" s="21"/>
      <c r="I9" s="22"/>
      <c r="J9" s="21"/>
      <c r="K9" s="21"/>
      <c r="M9" s="43"/>
    </row>
    <row r="10" spans="1:13">
      <c r="A10" s="61">
        <v>5</v>
      </c>
      <c r="B10" s="123" t="s">
        <v>127</v>
      </c>
      <c r="C10" s="123"/>
      <c r="D10" s="123"/>
      <c r="E10" s="61">
        <v>214</v>
      </c>
      <c r="F10" s="61">
        <v>100</v>
      </c>
      <c r="G10" s="122"/>
      <c r="H10" s="21"/>
      <c r="I10" s="22"/>
      <c r="J10" s="21"/>
      <c r="K10" s="21"/>
      <c r="M10" s="43"/>
    </row>
    <row r="11" spans="1:13" ht="22.5">
      <c r="A11" s="61">
        <v>6</v>
      </c>
      <c r="B11" s="120" t="s">
        <v>126</v>
      </c>
      <c r="C11" s="61"/>
      <c r="D11" s="61"/>
      <c r="E11" s="61">
        <v>228</v>
      </c>
      <c r="F11" s="61">
        <v>100</v>
      </c>
      <c r="G11" s="117"/>
      <c r="H11" s="21"/>
      <c r="I11" s="22"/>
      <c r="J11" s="21"/>
      <c r="K11" s="21"/>
      <c r="M11" s="43"/>
    </row>
    <row r="12" spans="1:13" ht="33.75">
      <c r="A12" s="61">
        <v>7</v>
      </c>
      <c r="B12" s="120" t="s">
        <v>125</v>
      </c>
      <c r="C12" s="61"/>
      <c r="D12" s="61"/>
      <c r="E12" s="61">
        <v>100</v>
      </c>
      <c r="F12" s="61">
        <v>100</v>
      </c>
      <c r="G12" s="117"/>
      <c r="H12" s="21"/>
      <c r="I12" s="22"/>
      <c r="J12" s="21"/>
      <c r="K12" s="21"/>
      <c r="M12" s="43"/>
    </row>
    <row r="13" spans="1:13" ht="22.5">
      <c r="A13" s="61">
        <v>8</v>
      </c>
      <c r="B13" s="120" t="s">
        <v>124</v>
      </c>
      <c r="C13" s="61"/>
      <c r="D13" s="61"/>
      <c r="E13" s="61">
        <v>10</v>
      </c>
      <c r="F13" s="61">
        <v>100</v>
      </c>
      <c r="G13" s="117"/>
      <c r="H13" s="21"/>
      <c r="I13" s="22"/>
      <c r="J13" s="21"/>
      <c r="K13" s="21"/>
      <c r="M13" s="43"/>
    </row>
    <row r="14" spans="1:13" ht="22.5">
      <c r="A14" s="61">
        <v>9</v>
      </c>
      <c r="B14" s="120" t="s">
        <v>123</v>
      </c>
      <c r="C14" s="61"/>
      <c r="D14" s="61"/>
      <c r="E14" s="61">
        <v>40</v>
      </c>
      <c r="F14" s="61">
        <v>50</v>
      </c>
      <c r="G14" s="117"/>
      <c r="H14" s="21"/>
      <c r="I14" s="22"/>
      <c r="J14" s="21"/>
      <c r="K14" s="21"/>
      <c r="M14" s="43"/>
    </row>
    <row r="15" spans="1:13" ht="22.5">
      <c r="A15" s="61">
        <v>10</v>
      </c>
      <c r="B15" s="121" t="s">
        <v>122</v>
      </c>
      <c r="C15" s="61"/>
      <c r="D15" s="61"/>
      <c r="E15" s="61">
        <v>30</v>
      </c>
      <c r="F15" s="61">
        <v>1</v>
      </c>
      <c r="G15" s="117"/>
      <c r="H15" s="21"/>
      <c r="I15" s="22"/>
      <c r="J15" s="21"/>
      <c r="K15" s="21"/>
      <c r="M15" s="43"/>
    </row>
    <row r="16" spans="1:13" ht="22.5">
      <c r="A16" s="61">
        <v>11</v>
      </c>
      <c r="B16" s="121" t="s">
        <v>121</v>
      </c>
      <c r="C16" s="61"/>
      <c r="D16" s="61"/>
      <c r="E16" s="61">
        <v>30</v>
      </c>
      <c r="F16" s="61">
        <v>1</v>
      </c>
      <c r="G16" s="117"/>
      <c r="H16" s="21"/>
      <c r="I16" s="22"/>
      <c r="J16" s="21"/>
      <c r="K16" s="21"/>
      <c r="M16" s="43"/>
    </row>
    <row r="17" spans="1:13" ht="22.5">
      <c r="A17" s="118">
        <v>12</v>
      </c>
      <c r="B17" s="121" t="s">
        <v>120</v>
      </c>
      <c r="C17" s="118"/>
      <c r="D17" s="118"/>
      <c r="E17" s="118">
        <v>40</v>
      </c>
      <c r="F17" s="118">
        <v>30</v>
      </c>
      <c r="G17" s="117"/>
      <c r="H17" s="21"/>
      <c r="I17" s="22"/>
      <c r="J17" s="21"/>
      <c r="K17" s="21"/>
      <c r="M17" s="43"/>
    </row>
    <row r="18" spans="1:13" ht="34.5" customHeight="1">
      <c r="A18" s="118">
        <v>13</v>
      </c>
      <c r="B18" s="120" t="s">
        <v>132</v>
      </c>
      <c r="C18" s="119"/>
      <c r="D18" s="118"/>
      <c r="E18" s="118">
        <v>2</v>
      </c>
      <c r="F18" s="118">
        <v>50</v>
      </c>
      <c r="G18" s="117"/>
      <c r="H18" s="21"/>
      <c r="I18" s="22"/>
      <c r="J18" s="21"/>
      <c r="K18" s="21"/>
      <c r="M18" s="43"/>
    </row>
    <row r="19" spans="1:13" ht="33.75">
      <c r="A19" s="118">
        <v>14</v>
      </c>
      <c r="B19" s="120" t="s">
        <v>119</v>
      </c>
      <c r="C19" s="119"/>
      <c r="D19" s="118"/>
      <c r="E19" s="118">
        <v>2</v>
      </c>
      <c r="F19" s="118">
        <v>50</v>
      </c>
      <c r="G19" s="117"/>
      <c r="H19" s="21"/>
      <c r="I19" s="22"/>
      <c r="J19" s="21"/>
      <c r="K19" s="21"/>
      <c r="M19" s="43"/>
    </row>
    <row r="20" spans="1:13">
      <c r="G20" s="388" t="s">
        <v>176</v>
      </c>
      <c r="H20" s="115"/>
      <c r="I20" s="116"/>
      <c r="J20" s="116"/>
      <c r="K20" s="115"/>
      <c r="M20" s="43"/>
    </row>
    <row r="23" spans="1:13">
      <c r="I23" t="s">
        <v>15</v>
      </c>
    </row>
    <row r="24" spans="1:13">
      <c r="I24" t="s">
        <v>16</v>
      </c>
    </row>
  </sheetData>
  <mergeCells count="4">
    <mergeCell ref="A2:K2"/>
    <mergeCell ref="A3:B3"/>
    <mergeCell ref="C3:K3"/>
    <mergeCell ref="A1:K1"/>
  </mergeCells>
  <pageMargins left="0.7" right="0.7" top="0.75" bottom="0.75" header="0.3" footer="0.3"/>
  <pageSetup paperSize="9" scale="9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73"/>
  <sheetViews>
    <sheetView tabSelected="1" topLeftCell="A5" zoomScaleNormal="100" workbookViewId="0">
      <selection activeCell="C11" sqref="C11"/>
    </sheetView>
  </sheetViews>
  <sheetFormatPr defaultColWidth="9.140625" defaultRowHeight="14.25"/>
  <cols>
    <col min="1" max="1" width="5.28515625" style="126" customWidth="1"/>
    <col min="2" max="2" width="49.28515625" style="129" customWidth="1"/>
    <col min="3" max="3" width="17" style="127" customWidth="1"/>
    <col min="4" max="4" width="11.28515625" style="127" customWidth="1"/>
    <col min="5" max="5" width="13.42578125" style="127" customWidth="1"/>
    <col min="6" max="6" width="15.140625" style="127" customWidth="1"/>
    <col min="7" max="7" width="18.7109375" style="128" customWidth="1"/>
    <col min="8" max="8" width="19.140625" style="127" customWidth="1"/>
    <col min="9" max="9" width="10.28515625" style="127" customWidth="1"/>
    <col min="10" max="10" width="21.140625" style="127" customWidth="1"/>
    <col min="11" max="11" width="22.5703125" style="127" customWidth="1"/>
    <col min="12" max="15" width="9.140625" style="126"/>
    <col min="16" max="16" width="11.42578125" style="126" customWidth="1"/>
    <col min="17" max="17" width="9.7109375" style="126" customWidth="1"/>
    <col min="18" max="16384" width="9.140625" style="126"/>
  </cols>
  <sheetData>
    <row r="1" spans="1:19" ht="15" thickBot="1">
      <c r="A1" s="466" t="s">
        <v>412</v>
      </c>
      <c r="B1" s="467"/>
      <c r="C1" s="467"/>
      <c r="D1" s="467"/>
      <c r="E1" s="467"/>
      <c r="F1" s="467"/>
      <c r="G1" s="467"/>
      <c r="H1" s="467"/>
      <c r="I1" s="467"/>
      <c r="J1" s="467"/>
      <c r="K1" s="468"/>
    </row>
    <row r="2" spans="1:19" ht="15" customHeight="1" thickBot="1">
      <c r="A2" s="450" t="s">
        <v>14</v>
      </c>
      <c r="B2" s="464"/>
      <c r="C2" s="451"/>
      <c r="D2" s="451"/>
      <c r="E2" s="451"/>
      <c r="F2" s="451"/>
      <c r="G2" s="451"/>
      <c r="H2" s="451"/>
      <c r="I2" s="451"/>
      <c r="J2" s="451"/>
      <c r="K2" s="452"/>
    </row>
    <row r="3" spans="1:19" ht="15" customHeight="1" thickBot="1">
      <c r="A3" s="453" t="s">
        <v>0</v>
      </c>
      <c r="B3" s="465"/>
      <c r="C3" s="453" t="s">
        <v>1</v>
      </c>
      <c r="D3" s="455"/>
      <c r="E3" s="455"/>
      <c r="F3" s="455"/>
      <c r="G3" s="455"/>
      <c r="H3" s="455"/>
      <c r="I3" s="455"/>
      <c r="J3" s="455"/>
      <c r="K3" s="454"/>
    </row>
    <row r="4" spans="1:19" ht="36.75" thickBot="1">
      <c r="A4" s="28" t="s">
        <v>2</v>
      </c>
      <c r="B4" s="198" t="s">
        <v>3</v>
      </c>
      <c r="C4" s="28" t="s">
        <v>4</v>
      </c>
      <c r="D4" s="28" t="s">
        <v>5</v>
      </c>
      <c r="E4" s="28" t="s">
        <v>6</v>
      </c>
      <c r="F4" s="28" t="s">
        <v>7</v>
      </c>
      <c r="G4" s="29" t="s">
        <v>8</v>
      </c>
      <c r="H4" s="29" t="s">
        <v>17</v>
      </c>
      <c r="I4" s="28" t="s">
        <v>9</v>
      </c>
      <c r="J4" s="29" t="s">
        <v>18</v>
      </c>
      <c r="K4" s="29" t="s">
        <v>19</v>
      </c>
      <c r="M4" s="196"/>
      <c r="N4" s="197"/>
      <c r="O4" s="196"/>
      <c r="P4" s="196"/>
      <c r="Q4" s="131"/>
      <c r="R4" s="131"/>
      <c r="S4" s="130"/>
    </row>
    <row r="5" spans="1:19">
      <c r="A5" s="30" t="s">
        <v>20</v>
      </c>
      <c r="B5" s="195" t="s">
        <v>21</v>
      </c>
      <c r="C5" s="32" t="s">
        <v>22</v>
      </c>
      <c r="D5" s="31" t="s">
        <v>23</v>
      </c>
      <c r="E5" s="32" t="s">
        <v>24</v>
      </c>
      <c r="F5" s="31" t="s">
        <v>25</v>
      </c>
      <c r="G5" s="33" t="s">
        <v>26</v>
      </c>
      <c r="H5" s="34" t="s">
        <v>27</v>
      </c>
      <c r="I5" s="32" t="s">
        <v>28</v>
      </c>
      <c r="J5" s="34" t="s">
        <v>29</v>
      </c>
      <c r="K5" s="35" t="s">
        <v>30</v>
      </c>
      <c r="M5" s="131"/>
      <c r="N5" s="131"/>
      <c r="O5" s="131"/>
      <c r="P5" s="131"/>
      <c r="Q5" s="131"/>
      <c r="R5" s="131"/>
      <c r="S5" s="130"/>
    </row>
    <row r="6" spans="1:19" s="191" customFormat="1" ht="81.75" customHeight="1">
      <c r="A6" s="148">
        <v>1</v>
      </c>
      <c r="B6" s="194" t="s">
        <v>175</v>
      </c>
      <c r="C6" s="148"/>
      <c r="D6" s="148"/>
      <c r="E6" s="148">
        <f>40*2</f>
        <v>80</v>
      </c>
      <c r="F6" s="148" t="s">
        <v>155</v>
      </c>
      <c r="G6" s="193"/>
      <c r="H6" s="148"/>
      <c r="I6" s="192"/>
      <c r="J6" s="148"/>
      <c r="K6" s="148"/>
      <c r="M6" s="143"/>
      <c r="N6" s="145"/>
      <c r="O6" s="143"/>
      <c r="P6" s="144"/>
      <c r="Q6" s="143"/>
      <c r="R6" s="143"/>
      <c r="S6" s="143"/>
    </row>
    <row r="7" spans="1:19" ht="47.25" customHeight="1">
      <c r="A7" s="82">
        <v>2</v>
      </c>
      <c r="B7" s="162" t="s">
        <v>174</v>
      </c>
      <c r="C7" s="150"/>
      <c r="D7" s="150"/>
      <c r="E7" s="150">
        <f>90*2</f>
        <v>180</v>
      </c>
      <c r="F7" s="150" t="s">
        <v>155</v>
      </c>
      <c r="G7" s="149"/>
      <c r="H7" s="148"/>
      <c r="I7" s="147"/>
      <c r="J7" s="146"/>
      <c r="K7" s="146"/>
      <c r="M7" s="143"/>
      <c r="N7" s="145"/>
      <c r="O7" s="143"/>
      <c r="P7" s="144"/>
      <c r="Q7" s="143"/>
      <c r="R7" s="131"/>
      <c r="S7" s="130"/>
    </row>
    <row r="8" spans="1:19">
      <c r="A8" s="152">
        <v>3</v>
      </c>
      <c r="B8" s="163" t="s">
        <v>173</v>
      </c>
      <c r="C8" s="152"/>
      <c r="D8" s="152"/>
      <c r="E8" s="152">
        <f>200*2</f>
        <v>400</v>
      </c>
      <c r="F8" s="152">
        <v>1</v>
      </c>
      <c r="G8" s="156"/>
      <c r="H8" s="148"/>
      <c r="I8" s="147"/>
      <c r="J8" s="146"/>
      <c r="K8" s="146"/>
      <c r="M8" s="143"/>
      <c r="N8" s="145"/>
      <c r="O8" s="143"/>
      <c r="P8" s="144"/>
      <c r="Q8" s="143"/>
      <c r="R8" s="131"/>
      <c r="S8" s="130"/>
    </row>
    <row r="9" spans="1:19" ht="13.5" customHeight="1">
      <c r="A9" s="152">
        <v>4</v>
      </c>
      <c r="B9" s="163" t="s">
        <v>172</v>
      </c>
      <c r="C9" s="152"/>
      <c r="D9" s="152"/>
      <c r="E9" s="152">
        <f>4*2</f>
        <v>8</v>
      </c>
      <c r="F9" s="74">
        <v>100</v>
      </c>
      <c r="G9" s="156"/>
      <c r="H9" s="148"/>
      <c r="I9" s="147"/>
      <c r="J9" s="146"/>
      <c r="K9" s="146"/>
      <c r="M9" s="143"/>
      <c r="N9" s="145"/>
      <c r="O9" s="143"/>
      <c r="P9" s="144"/>
      <c r="Q9" s="143"/>
      <c r="R9" s="131"/>
      <c r="S9" s="130"/>
    </row>
    <row r="10" spans="1:19" s="170" customFormat="1" ht="361.5" customHeight="1">
      <c r="A10" s="82">
        <v>5</v>
      </c>
      <c r="B10" s="190" t="s">
        <v>428</v>
      </c>
      <c r="C10" s="152"/>
      <c r="D10" s="152"/>
      <c r="E10" s="152">
        <f>25*2</f>
        <v>50</v>
      </c>
      <c r="F10" s="74" t="s">
        <v>171</v>
      </c>
      <c r="G10" s="156"/>
      <c r="H10" s="148"/>
      <c r="I10" s="147"/>
      <c r="J10" s="146"/>
      <c r="K10" s="146"/>
      <c r="M10" s="143"/>
      <c r="N10" s="145"/>
      <c r="O10" s="143"/>
      <c r="P10" s="144"/>
      <c r="Q10" s="143"/>
      <c r="R10" s="131"/>
      <c r="S10" s="171"/>
    </row>
    <row r="11" spans="1:19" ht="26.45" customHeight="1">
      <c r="A11" s="152">
        <v>6</v>
      </c>
      <c r="B11" s="511" t="s">
        <v>443</v>
      </c>
      <c r="C11" s="152"/>
      <c r="D11" s="152"/>
      <c r="E11" s="152">
        <f>200*2</f>
        <v>400</v>
      </c>
      <c r="F11" s="74">
        <v>1</v>
      </c>
      <c r="G11" s="156"/>
      <c r="H11" s="148"/>
      <c r="I11" s="147"/>
      <c r="J11" s="146"/>
      <c r="K11" s="146"/>
      <c r="M11" s="143"/>
      <c r="N11" s="145"/>
      <c r="O11" s="143"/>
      <c r="P11" s="144"/>
      <c r="Q11" s="143"/>
      <c r="R11" s="131"/>
      <c r="S11" s="130"/>
    </row>
    <row r="12" spans="1:19" ht="144.75" customHeight="1">
      <c r="A12" s="152">
        <v>7</v>
      </c>
      <c r="B12" s="161" t="s">
        <v>170</v>
      </c>
      <c r="C12" s="150"/>
      <c r="D12" s="150"/>
      <c r="E12" s="150">
        <f>4*2</f>
        <v>8</v>
      </c>
      <c r="F12" s="150" t="s">
        <v>169</v>
      </c>
      <c r="G12" s="185"/>
      <c r="H12" s="148"/>
      <c r="I12" s="147"/>
      <c r="J12" s="146"/>
      <c r="K12" s="146"/>
      <c r="M12" s="143"/>
      <c r="N12" s="145"/>
      <c r="O12" s="143"/>
      <c r="P12" s="144"/>
      <c r="Q12" s="143"/>
      <c r="R12" s="131"/>
      <c r="S12" s="130"/>
    </row>
    <row r="13" spans="1:19" ht="152.25" customHeight="1">
      <c r="A13" s="82">
        <v>8</v>
      </c>
      <c r="B13" s="173" t="s">
        <v>168</v>
      </c>
      <c r="C13" s="152"/>
      <c r="D13" s="152"/>
      <c r="E13" s="152">
        <f>4*2</f>
        <v>8</v>
      </c>
      <c r="F13" s="74" t="s">
        <v>167</v>
      </c>
      <c r="G13" s="166"/>
      <c r="H13" s="148"/>
      <c r="I13" s="147"/>
      <c r="J13" s="146"/>
      <c r="K13" s="146"/>
      <c r="M13" s="143"/>
      <c r="N13" s="145"/>
      <c r="O13" s="143"/>
      <c r="P13" s="144"/>
      <c r="Q13" s="143"/>
      <c r="R13" s="131"/>
      <c r="S13" s="130"/>
    </row>
    <row r="14" spans="1:19" ht="162" customHeight="1">
      <c r="A14" s="82">
        <v>9</v>
      </c>
      <c r="B14" s="162" t="s">
        <v>166</v>
      </c>
      <c r="C14" s="150"/>
      <c r="D14" s="150"/>
      <c r="E14" s="150">
        <f>24*2</f>
        <v>48</v>
      </c>
      <c r="F14" s="150" t="s">
        <v>165</v>
      </c>
      <c r="G14" s="149"/>
      <c r="H14" s="148"/>
      <c r="I14" s="147"/>
      <c r="J14" s="146"/>
      <c r="K14" s="146"/>
      <c r="M14" s="143"/>
      <c r="N14" s="145"/>
      <c r="O14" s="143"/>
      <c r="P14" s="144"/>
      <c r="Q14" s="143"/>
      <c r="R14" s="131"/>
      <c r="S14" s="130"/>
    </row>
    <row r="15" spans="1:19" ht="13.5" customHeight="1">
      <c r="A15" s="82">
        <v>10</v>
      </c>
      <c r="B15" s="155" t="s">
        <v>164</v>
      </c>
      <c r="C15" s="189"/>
      <c r="D15" s="150"/>
      <c r="E15" s="188">
        <f>300*2</f>
        <v>600</v>
      </c>
      <c r="F15" s="150">
        <v>1</v>
      </c>
      <c r="G15" s="187"/>
      <c r="H15" s="148"/>
      <c r="I15" s="147"/>
      <c r="J15" s="146"/>
      <c r="K15" s="146"/>
      <c r="M15" s="143"/>
      <c r="N15" s="145"/>
      <c r="O15" s="143"/>
      <c r="P15" s="144"/>
      <c r="Q15" s="143"/>
      <c r="R15" s="131"/>
      <c r="S15" s="130"/>
    </row>
    <row r="16" spans="1:19" ht="23.25" customHeight="1">
      <c r="A16" s="152">
        <v>11</v>
      </c>
      <c r="B16" s="162" t="s">
        <v>163</v>
      </c>
      <c r="C16" s="74"/>
      <c r="D16" s="74"/>
      <c r="E16" s="74">
        <f>500*2</f>
        <v>1000</v>
      </c>
      <c r="F16" s="74">
        <v>5</v>
      </c>
      <c r="G16" s="187"/>
      <c r="H16" s="148"/>
      <c r="I16" s="147"/>
      <c r="J16" s="146"/>
      <c r="K16" s="146"/>
      <c r="M16" s="143"/>
      <c r="N16" s="145"/>
      <c r="O16" s="143"/>
      <c r="P16" s="144"/>
      <c r="Q16" s="143"/>
      <c r="R16" s="131"/>
      <c r="S16" s="130"/>
    </row>
    <row r="17" spans="1:19" ht="26.25" customHeight="1">
      <c r="A17" s="82">
        <v>12</v>
      </c>
      <c r="B17" s="165" t="s">
        <v>162</v>
      </c>
      <c r="C17" s="74"/>
      <c r="D17" s="74"/>
      <c r="E17" s="74">
        <f>235*2</f>
        <v>470</v>
      </c>
      <c r="F17" s="74">
        <v>100</v>
      </c>
      <c r="G17" s="164"/>
      <c r="H17" s="148"/>
      <c r="I17" s="147"/>
      <c r="J17" s="146"/>
      <c r="K17" s="146"/>
      <c r="M17" s="143"/>
      <c r="N17" s="145"/>
      <c r="O17" s="143"/>
      <c r="P17" s="144"/>
      <c r="Q17" s="143"/>
      <c r="R17" s="131"/>
      <c r="S17" s="130"/>
    </row>
    <row r="18" spans="1:19" s="170" customFormat="1" ht="21.75" customHeight="1">
      <c r="A18" s="152">
        <v>13</v>
      </c>
      <c r="B18" s="162" t="s">
        <v>161</v>
      </c>
      <c r="C18" s="150"/>
      <c r="D18" s="150"/>
      <c r="E18" s="150">
        <f>244*2</f>
        <v>488</v>
      </c>
      <c r="F18" s="150">
        <v>500</v>
      </c>
      <c r="G18" s="149"/>
      <c r="H18" s="148"/>
      <c r="I18" s="147"/>
      <c r="J18" s="146"/>
      <c r="K18" s="146"/>
      <c r="M18" s="143"/>
      <c r="N18" s="145"/>
      <c r="O18" s="143"/>
      <c r="P18" s="144"/>
      <c r="Q18" s="143"/>
      <c r="R18" s="131"/>
      <c r="S18" s="171"/>
    </row>
    <row r="19" spans="1:19" s="141" customFormat="1" ht="60.75" customHeight="1">
      <c r="A19" s="152">
        <v>14</v>
      </c>
      <c r="B19" s="160" t="s">
        <v>440</v>
      </c>
      <c r="C19" s="152"/>
      <c r="D19" s="152"/>
      <c r="E19" s="152">
        <f>50*2</f>
        <v>100</v>
      </c>
      <c r="F19" s="74">
        <v>1</v>
      </c>
      <c r="G19" s="156"/>
      <c r="H19" s="148"/>
      <c r="I19" s="147"/>
      <c r="J19" s="146"/>
      <c r="K19" s="146"/>
      <c r="M19" s="143"/>
      <c r="N19" s="145"/>
      <c r="O19" s="143"/>
      <c r="P19" s="144"/>
      <c r="Q19" s="143"/>
      <c r="R19" s="143"/>
      <c r="S19" s="142"/>
    </row>
    <row r="20" spans="1:19" s="141" customFormat="1" ht="14.25" customHeight="1">
      <c r="A20" s="82">
        <v>15</v>
      </c>
      <c r="B20" s="155" t="s">
        <v>160</v>
      </c>
      <c r="C20" s="150"/>
      <c r="D20" s="150"/>
      <c r="E20" s="150">
        <f>3*2</f>
        <v>6</v>
      </c>
      <c r="F20" s="150" t="s">
        <v>423</v>
      </c>
      <c r="G20" s="149"/>
      <c r="H20" s="148"/>
      <c r="I20" s="147"/>
      <c r="J20" s="146"/>
      <c r="K20" s="146"/>
      <c r="M20" s="143"/>
      <c r="N20" s="145"/>
      <c r="O20" s="143"/>
      <c r="P20" s="144"/>
      <c r="Q20" s="143"/>
      <c r="R20" s="143"/>
      <c r="S20" s="142"/>
    </row>
    <row r="21" spans="1:19" ht="22.5">
      <c r="A21" s="152">
        <v>16</v>
      </c>
      <c r="B21" s="183" t="s">
        <v>159</v>
      </c>
      <c r="C21" s="152"/>
      <c r="D21" s="152"/>
      <c r="E21" s="152">
        <f>16*2</f>
        <v>32</v>
      </c>
      <c r="F21" s="152">
        <v>50</v>
      </c>
      <c r="G21" s="166"/>
      <c r="H21" s="148"/>
      <c r="I21" s="147"/>
      <c r="J21" s="146"/>
      <c r="K21" s="146"/>
      <c r="M21" s="143"/>
      <c r="N21" s="145"/>
      <c r="O21" s="143"/>
      <c r="P21" s="144"/>
      <c r="Q21" s="143"/>
      <c r="R21" s="131"/>
      <c r="S21" s="130"/>
    </row>
    <row r="22" spans="1:19" ht="11.45" customHeight="1">
      <c r="A22" s="82">
        <v>17</v>
      </c>
      <c r="B22" s="186" t="s">
        <v>158</v>
      </c>
      <c r="C22" s="150"/>
      <c r="D22" s="150"/>
      <c r="E22" s="150">
        <f>11*2</f>
        <v>22</v>
      </c>
      <c r="F22" s="150">
        <v>50</v>
      </c>
      <c r="G22" s="185"/>
      <c r="H22" s="148"/>
      <c r="I22" s="147"/>
      <c r="J22" s="146"/>
      <c r="K22" s="146"/>
      <c r="M22" s="143"/>
      <c r="N22" s="145"/>
      <c r="O22" s="143"/>
      <c r="P22" s="144"/>
      <c r="Q22" s="143"/>
      <c r="R22" s="131"/>
      <c r="S22" s="130"/>
    </row>
    <row r="23" spans="1:19" ht="40.5" customHeight="1">
      <c r="A23" s="152">
        <v>18</v>
      </c>
      <c r="B23" s="184" t="s">
        <v>157</v>
      </c>
      <c r="C23" s="74"/>
      <c r="D23" s="74"/>
      <c r="E23" s="74">
        <f>30*2</f>
        <v>60</v>
      </c>
      <c r="F23" s="74">
        <v>100</v>
      </c>
      <c r="G23" s="164"/>
      <c r="H23" s="148"/>
      <c r="I23" s="147"/>
      <c r="J23" s="146"/>
      <c r="K23" s="146"/>
      <c r="M23" s="143"/>
      <c r="N23" s="145"/>
      <c r="O23" s="143"/>
      <c r="P23" s="144"/>
      <c r="Q23" s="143"/>
      <c r="R23" s="131"/>
      <c r="S23" s="130"/>
    </row>
    <row r="24" spans="1:19" ht="23.25" customHeight="1">
      <c r="A24" s="82">
        <v>19</v>
      </c>
      <c r="B24" s="155" t="s">
        <v>156</v>
      </c>
      <c r="C24" s="150"/>
      <c r="D24" s="150"/>
      <c r="E24" s="150">
        <f>22*2</f>
        <v>44</v>
      </c>
      <c r="F24" s="150">
        <v>200</v>
      </c>
      <c r="G24" s="149"/>
      <c r="H24" s="148"/>
      <c r="I24" s="147"/>
      <c r="J24" s="146"/>
      <c r="K24" s="146"/>
      <c r="M24" s="143"/>
      <c r="N24" s="145"/>
      <c r="O24" s="143"/>
      <c r="P24" s="144"/>
      <c r="Q24" s="143"/>
      <c r="R24" s="131"/>
      <c r="S24" s="130"/>
    </row>
    <row r="25" spans="1:19" s="170" customFormat="1" ht="25.5" customHeight="1">
      <c r="A25" s="152">
        <v>21</v>
      </c>
      <c r="B25" s="184" t="s">
        <v>154</v>
      </c>
      <c r="C25" s="152"/>
      <c r="D25" s="152"/>
      <c r="E25" s="152">
        <f>100*2</f>
        <v>200</v>
      </c>
      <c r="F25" s="152">
        <v>1</v>
      </c>
      <c r="G25" s="166"/>
      <c r="H25" s="148"/>
      <c r="I25" s="147"/>
      <c r="J25" s="146"/>
      <c r="K25" s="146"/>
      <c r="M25" s="143"/>
      <c r="N25" s="145"/>
      <c r="O25" s="143"/>
      <c r="P25" s="144"/>
      <c r="Q25" s="143"/>
      <c r="R25" s="131"/>
      <c r="S25" s="171"/>
    </row>
    <row r="26" spans="1:19" s="170" customFormat="1" ht="29.25" customHeight="1">
      <c r="A26" s="82">
        <v>22</v>
      </c>
      <c r="B26" s="184" t="s">
        <v>153</v>
      </c>
      <c r="C26" s="152"/>
      <c r="D26" s="152"/>
      <c r="E26" s="152">
        <f>100*2</f>
        <v>200</v>
      </c>
      <c r="F26" s="152">
        <v>1</v>
      </c>
      <c r="G26" s="166"/>
      <c r="H26" s="148"/>
      <c r="I26" s="147"/>
      <c r="J26" s="146"/>
      <c r="K26" s="146"/>
      <c r="M26" s="143"/>
      <c r="N26" s="145"/>
      <c r="O26" s="143"/>
      <c r="P26" s="144"/>
      <c r="Q26" s="143"/>
      <c r="R26" s="131"/>
      <c r="S26" s="171"/>
    </row>
    <row r="27" spans="1:19" s="170" customFormat="1" ht="24">
      <c r="A27" s="152">
        <v>23</v>
      </c>
      <c r="B27" s="184" t="s">
        <v>152</v>
      </c>
      <c r="C27" s="152"/>
      <c r="D27" s="152"/>
      <c r="E27" s="152">
        <f>50*2</f>
        <v>100</v>
      </c>
      <c r="F27" s="152">
        <v>1</v>
      </c>
      <c r="G27" s="166"/>
      <c r="H27" s="148"/>
      <c r="I27" s="147"/>
      <c r="J27" s="146"/>
      <c r="K27" s="146"/>
      <c r="M27" s="143"/>
      <c r="N27" s="145"/>
      <c r="O27" s="143"/>
      <c r="P27" s="144"/>
      <c r="Q27" s="143"/>
      <c r="R27" s="131"/>
      <c r="S27" s="171"/>
    </row>
    <row r="28" spans="1:19" s="170" customFormat="1" ht="27.75" customHeight="1">
      <c r="A28" s="82">
        <v>24</v>
      </c>
      <c r="B28" s="184" t="s">
        <v>151</v>
      </c>
      <c r="C28" s="152"/>
      <c r="D28" s="152"/>
      <c r="E28" s="152">
        <f>100*2</f>
        <v>200</v>
      </c>
      <c r="F28" s="449">
        <v>1</v>
      </c>
      <c r="G28" s="166"/>
      <c r="H28" s="148"/>
      <c r="I28" s="147"/>
      <c r="J28" s="146"/>
      <c r="K28" s="146"/>
      <c r="M28" s="143"/>
      <c r="N28" s="145"/>
      <c r="O28" s="143"/>
      <c r="P28" s="144"/>
      <c r="Q28" s="143"/>
      <c r="R28" s="131"/>
      <c r="S28" s="171"/>
    </row>
    <row r="29" spans="1:19" s="170" customFormat="1" ht="27" customHeight="1">
      <c r="A29" s="152">
        <v>25</v>
      </c>
      <c r="B29" s="184" t="s">
        <v>150</v>
      </c>
      <c r="C29" s="152"/>
      <c r="D29" s="152"/>
      <c r="E29" s="152">
        <f>100*2</f>
        <v>200</v>
      </c>
      <c r="F29" s="449">
        <v>1</v>
      </c>
      <c r="G29" s="166"/>
      <c r="H29" s="148"/>
      <c r="I29" s="147"/>
      <c r="J29" s="146"/>
      <c r="K29" s="146"/>
      <c r="M29" s="143"/>
      <c r="N29" s="145"/>
      <c r="O29" s="143"/>
      <c r="P29" s="144"/>
      <c r="Q29" s="143"/>
      <c r="R29" s="131"/>
      <c r="S29" s="171"/>
    </row>
    <row r="30" spans="1:19" s="170" customFormat="1" ht="27" customHeight="1">
      <c r="A30" s="82">
        <v>26</v>
      </c>
      <c r="B30" s="184" t="s">
        <v>149</v>
      </c>
      <c r="C30" s="152"/>
      <c r="D30" s="152"/>
      <c r="E30" s="152">
        <f>50*2</f>
        <v>100</v>
      </c>
      <c r="F30" s="449">
        <v>1</v>
      </c>
      <c r="G30" s="166"/>
      <c r="H30" s="148"/>
      <c r="I30" s="147"/>
      <c r="J30" s="146"/>
      <c r="K30" s="146"/>
      <c r="M30" s="143"/>
      <c r="N30" s="145"/>
      <c r="O30" s="143"/>
      <c r="P30" s="144"/>
      <c r="Q30" s="143"/>
      <c r="R30" s="131"/>
      <c r="S30" s="171"/>
    </row>
    <row r="31" spans="1:19" s="170" customFormat="1" ht="27.75" customHeight="1">
      <c r="A31" s="469">
        <v>27</v>
      </c>
      <c r="B31" s="471" t="s">
        <v>148</v>
      </c>
      <c r="C31" s="473"/>
      <c r="D31" s="473"/>
      <c r="E31" s="509" t="s">
        <v>441</v>
      </c>
      <c r="F31" s="509" t="s">
        <v>442</v>
      </c>
      <c r="G31" s="475"/>
      <c r="H31" s="477"/>
      <c r="I31" s="479"/>
      <c r="J31" s="481"/>
      <c r="K31" s="481"/>
      <c r="M31" s="143"/>
      <c r="N31" s="145"/>
      <c r="O31" s="143"/>
      <c r="P31" s="144"/>
      <c r="Q31" s="143"/>
      <c r="R31" s="131"/>
      <c r="S31" s="171"/>
    </row>
    <row r="32" spans="1:19" s="170" customFormat="1" ht="25.5" customHeight="1">
      <c r="A32" s="470"/>
      <c r="B32" s="472"/>
      <c r="C32" s="474"/>
      <c r="D32" s="474"/>
      <c r="E32" s="510"/>
      <c r="F32" s="510"/>
      <c r="G32" s="476"/>
      <c r="H32" s="478"/>
      <c r="I32" s="480"/>
      <c r="J32" s="482"/>
      <c r="K32" s="482"/>
      <c r="M32" s="143"/>
      <c r="N32" s="145"/>
      <c r="O32" s="143"/>
      <c r="P32" s="144"/>
      <c r="Q32" s="143"/>
      <c r="R32" s="131"/>
      <c r="S32" s="171"/>
    </row>
    <row r="33" spans="1:19" s="170" customFormat="1" ht="36" customHeight="1">
      <c r="A33" s="152">
        <v>28</v>
      </c>
      <c r="B33" s="183" t="s">
        <v>147</v>
      </c>
      <c r="C33" s="182"/>
      <c r="D33" s="182"/>
      <c r="E33" s="302">
        <f>16*2</f>
        <v>32</v>
      </c>
      <c r="F33" s="74">
        <v>6</v>
      </c>
      <c r="G33" s="181"/>
      <c r="H33" s="180"/>
      <c r="I33" s="179"/>
      <c r="J33" s="178"/>
      <c r="K33" s="178"/>
      <c r="L33" s="177"/>
      <c r="M33" s="175"/>
      <c r="N33" s="176"/>
      <c r="O33" s="175"/>
      <c r="P33" s="174"/>
      <c r="Q33" s="143"/>
      <c r="R33" s="131"/>
      <c r="S33" s="171"/>
    </row>
    <row r="34" spans="1:19" s="170" customFormat="1" ht="152.25" customHeight="1">
      <c r="A34" s="82">
        <v>29</v>
      </c>
      <c r="B34" s="173" t="s">
        <v>146</v>
      </c>
      <c r="C34" s="152"/>
      <c r="D34" s="152"/>
      <c r="E34" s="152">
        <f>91*2</f>
        <v>182</v>
      </c>
      <c r="F34" s="152">
        <v>1</v>
      </c>
      <c r="G34" s="172"/>
      <c r="H34" s="148"/>
      <c r="I34" s="147"/>
      <c r="J34" s="146"/>
      <c r="K34" s="146"/>
      <c r="M34" s="143"/>
      <c r="N34" s="145"/>
      <c r="O34" s="143"/>
      <c r="P34" s="144"/>
      <c r="Q34" s="143"/>
      <c r="R34" s="131"/>
      <c r="S34" s="171"/>
    </row>
    <row r="35" spans="1:19">
      <c r="A35" s="82">
        <v>31</v>
      </c>
      <c r="B35" s="155" t="s">
        <v>145</v>
      </c>
      <c r="C35" s="169"/>
      <c r="D35" s="169"/>
      <c r="E35" s="169">
        <f>10*2</f>
        <v>20</v>
      </c>
      <c r="F35" s="169">
        <v>1</v>
      </c>
      <c r="G35" s="168"/>
      <c r="H35" s="148"/>
      <c r="I35" s="147"/>
      <c r="J35" s="146"/>
      <c r="K35" s="146"/>
      <c r="M35" s="143"/>
      <c r="N35" s="145"/>
      <c r="O35" s="143"/>
      <c r="P35" s="144"/>
      <c r="Q35" s="143"/>
      <c r="R35" s="131"/>
      <c r="S35" s="130"/>
    </row>
    <row r="36" spans="1:19">
      <c r="A36" s="82">
        <v>33</v>
      </c>
      <c r="B36" s="167" t="s">
        <v>144</v>
      </c>
      <c r="C36" s="152"/>
      <c r="D36" s="152"/>
      <c r="E36" s="152">
        <f>5*2</f>
        <v>10</v>
      </c>
      <c r="F36" s="152">
        <v>1</v>
      </c>
      <c r="G36" s="166"/>
      <c r="H36" s="148"/>
      <c r="I36" s="147"/>
      <c r="J36" s="146"/>
      <c r="K36" s="146"/>
      <c r="M36" s="143"/>
      <c r="N36" s="145"/>
      <c r="O36" s="143"/>
      <c r="P36" s="144"/>
      <c r="Q36" s="143"/>
      <c r="R36" s="131"/>
      <c r="S36" s="130"/>
    </row>
    <row r="37" spans="1:19" ht="12.75" customHeight="1">
      <c r="A37" s="82">
        <v>35</v>
      </c>
      <c r="B37" s="165" t="s">
        <v>143</v>
      </c>
      <c r="C37" s="74"/>
      <c r="D37" s="74"/>
      <c r="E37" s="74">
        <f>45*2</f>
        <v>90</v>
      </c>
      <c r="F37" s="74"/>
      <c r="G37" s="164"/>
      <c r="H37" s="148"/>
      <c r="I37" s="147"/>
      <c r="J37" s="146"/>
      <c r="K37" s="146"/>
      <c r="M37" s="143"/>
      <c r="N37" s="145"/>
      <c r="O37" s="143"/>
      <c r="P37" s="144"/>
      <c r="Q37" s="143"/>
      <c r="R37" s="131"/>
      <c r="S37" s="130"/>
    </row>
    <row r="38" spans="1:19" ht="108" customHeight="1">
      <c r="A38" s="152">
        <v>36</v>
      </c>
      <c r="B38" s="163" t="s">
        <v>142</v>
      </c>
      <c r="C38" s="152"/>
      <c r="D38" s="152"/>
      <c r="E38" s="152">
        <f>1*2</f>
        <v>2</v>
      </c>
      <c r="F38" s="152">
        <v>1</v>
      </c>
      <c r="G38" s="156"/>
      <c r="H38" s="148"/>
      <c r="I38" s="147"/>
      <c r="J38" s="146"/>
      <c r="K38" s="146"/>
      <c r="M38" s="143"/>
      <c r="N38" s="145"/>
      <c r="O38" s="143"/>
      <c r="P38" s="144"/>
      <c r="Q38" s="143"/>
      <c r="R38" s="131"/>
      <c r="S38" s="130"/>
    </row>
    <row r="39" spans="1:19" ht="24" customHeight="1">
      <c r="A39" s="82">
        <v>37</v>
      </c>
      <c r="B39" s="160" t="s">
        <v>413</v>
      </c>
      <c r="C39" s="152"/>
      <c r="D39" s="152"/>
      <c r="E39" s="152">
        <f>200*2</f>
        <v>400</v>
      </c>
      <c r="F39" s="152">
        <v>1</v>
      </c>
      <c r="G39" s="156"/>
      <c r="H39" s="148"/>
      <c r="I39" s="147"/>
      <c r="J39" s="146"/>
      <c r="K39" s="146"/>
      <c r="M39" s="143"/>
      <c r="N39" s="145"/>
      <c r="O39" s="143"/>
      <c r="P39" s="144"/>
      <c r="Q39" s="143"/>
      <c r="R39" s="131"/>
      <c r="S39" s="130"/>
    </row>
    <row r="40" spans="1:19" s="153" customFormat="1" ht="189.75" customHeight="1">
      <c r="A40" s="82">
        <v>39</v>
      </c>
      <c r="B40" s="162" t="s">
        <v>141</v>
      </c>
      <c r="C40" s="150"/>
      <c r="D40" s="150"/>
      <c r="E40" s="150">
        <f>5*2</f>
        <v>10</v>
      </c>
      <c r="F40" s="150">
        <v>1</v>
      </c>
      <c r="G40" s="149"/>
      <c r="H40" s="148"/>
      <c r="I40" s="147"/>
      <c r="J40" s="146"/>
      <c r="K40" s="146"/>
      <c r="M40" s="143"/>
      <c r="N40" s="145"/>
      <c r="O40" s="143"/>
      <c r="P40" s="144"/>
      <c r="Q40" s="143"/>
      <c r="R40" s="143"/>
      <c r="S40" s="154"/>
    </row>
    <row r="41" spans="1:19" s="153" customFormat="1" ht="24.75" customHeight="1">
      <c r="A41" s="152">
        <v>40</v>
      </c>
      <c r="B41" s="161" t="s">
        <v>140</v>
      </c>
      <c r="C41" s="152"/>
      <c r="D41" s="152"/>
      <c r="E41" s="152">
        <f>200*2</f>
        <v>400</v>
      </c>
      <c r="F41" s="152">
        <v>12</v>
      </c>
      <c r="G41" s="156"/>
      <c r="H41" s="148"/>
      <c r="I41" s="147"/>
      <c r="J41" s="146"/>
      <c r="K41" s="146"/>
      <c r="M41" s="143"/>
      <c r="N41" s="145"/>
      <c r="O41" s="143"/>
      <c r="P41" s="144"/>
      <c r="Q41" s="143"/>
      <c r="R41" s="143"/>
      <c r="S41" s="154"/>
    </row>
    <row r="42" spans="1:19" s="153" customFormat="1" ht="27.75" customHeight="1">
      <c r="A42" s="82">
        <v>41</v>
      </c>
      <c r="B42" s="160" t="s">
        <v>139</v>
      </c>
      <c r="C42" s="152"/>
      <c r="D42" s="152"/>
      <c r="E42" s="152">
        <f>2000*2</f>
        <v>4000</v>
      </c>
      <c r="F42" s="152">
        <v>1</v>
      </c>
      <c r="G42" s="159"/>
      <c r="H42" s="148"/>
      <c r="I42" s="147"/>
      <c r="J42" s="146"/>
      <c r="K42" s="146"/>
      <c r="M42" s="143"/>
      <c r="N42" s="145"/>
      <c r="O42" s="143"/>
      <c r="P42" s="144"/>
      <c r="Q42" s="143"/>
      <c r="R42" s="143"/>
      <c r="S42" s="154"/>
    </row>
    <row r="43" spans="1:19" s="153" customFormat="1" ht="58.5" customHeight="1">
      <c r="A43" s="152">
        <v>42</v>
      </c>
      <c r="B43" s="158" t="s">
        <v>138</v>
      </c>
      <c r="C43" s="157"/>
      <c r="D43" s="152"/>
      <c r="E43" s="152">
        <f>15*2</f>
        <v>30</v>
      </c>
      <c r="F43" s="152">
        <v>1</v>
      </c>
      <c r="G43" s="156"/>
      <c r="H43" s="148"/>
      <c r="I43" s="147"/>
      <c r="J43" s="146"/>
      <c r="K43" s="146"/>
      <c r="M43" s="143"/>
      <c r="N43" s="145"/>
      <c r="O43" s="143"/>
      <c r="P43" s="144"/>
      <c r="Q43" s="143"/>
      <c r="R43" s="143"/>
      <c r="S43" s="154"/>
    </row>
    <row r="44" spans="1:19" s="153" customFormat="1" ht="37.5" customHeight="1">
      <c r="A44" s="82">
        <v>43</v>
      </c>
      <c r="B44" s="155" t="s">
        <v>137</v>
      </c>
      <c r="C44" s="150"/>
      <c r="D44" s="150"/>
      <c r="E44" s="150">
        <f>40*2</f>
        <v>80</v>
      </c>
      <c r="F44" s="150">
        <v>1</v>
      </c>
      <c r="G44" s="149"/>
      <c r="H44" s="148"/>
      <c r="I44" s="147"/>
      <c r="J44" s="146"/>
      <c r="K44" s="146"/>
      <c r="M44" s="143"/>
      <c r="N44" s="145"/>
      <c r="O44" s="143"/>
      <c r="P44" s="144"/>
      <c r="Q44" s="143"/>
      <c r="R44" s="143"/>
      <c r="S44" s="154"/>
    </row>
    <row r="45" spans="1:19" s="153" customFormat="1" ht="36" customHeight="1">
      <c r="A45" s="152">
        <v>44</v>
      </c>
      <c r="B45" s="155" t="s">
        <v>136</v>
      </c>
      <c r="C45" s="150"/>
      <c r="D45" s="150"/>
      <c r="E45" s="150">
        <f>40*2</f>
        <v>80</v>
      </c>
      <c r="F45" s="150">
        <v>1</v>
      </c>
      <c r="G45" s="149"/>
      <c r="H45" s="148"/>
      <c r="I45" s="147"/>
      <c r="J45" s="146"/>
      <c r="K45" s="146"/>
      <c r="M45" s="143"/>
      <c r="N45" s="145"/>
      <c r="O45" s="143"/>
      <c r="P45" s="144"/>
      <c r="Q45" s="143"/>
      <c r="R45" s="143"/>
      <c r="S45" s="154"/>
    </row>
    <row r="46" spans="1:19" s="141" customFormat="1" ht="26.25" customHeight="1">
      <c r="A46" s="152">
        <v>45</v>
      </c>
      <c r="B46" s="151" t="s">
        <v>135</v>
      </c>
      <c r="C46" s="150"/>
      <c r="D46" s="150"/>
      <c r="E46" s="150">
        <f>3*2</f>
        <v>6</v>
      </c>
      <c r="F46" s="169" t="s">
        <v>134</v>
      </c>
      <c r="G46" s="149"/>
      <c r="H46" s="148"/>
      <c r="I46" s="147"/>
      <c r="J46" s="146"/>
      <c r="K46" s="146"/>
      <c r="M46" s="143"/>
      <c r="N46" s="145"/>
      <c r="O46" s="143"/>
      <c r="P46" s="144"/>
      <c r="Q46" s="143"/>
      <c r="R46" s="143"/>
      <c r="S46" s="142"/>
    </row>
    <row r="47" spans="1:19" hidden="1">
      <c r="B47" s="126"/>
      <c r="C47" s="126"/>
      <c r="D47" s="126"/>
      <c r="E47" s="126"/>
      <c r="F47" s="126"/>
      <c r="G47" s="126" t="s">
        <v>133</v>
      </c>
      <c r="H47" s="140">
        <f>SUM(H7:H39)</f>
        <v>0</v>
      </c>
      <c r="I47" s="140"/>
      <c r="J47" s="140"/>
      <c r="K47" s="140">
        <f>SUM(K7:K39)</f>
        <v>0</v>
      </c>
    </row>
    <row r="48" spans="1:19" ht="15">
      <c r="A48" s="139"/>
      <c r="B48" s="138"/>
      <c r="C48" s="137"/>
      <c r="D48" s="137"/>
      <c r="E48" s="137"/>
      <c r="F48" s="137"/>
      <c r="G48" s="386" t="s">
        <v>176</v>
      </c>
      <c r="H48" s="136"/>
      <c r="I48" s="135"/>
      <c r="J48" s="135"/>
      <c r="K48" s="134"/>
      <c r="L48" s="133"/>
      <c r="M48" s="132"/>
      <c r="N48" s="132"/>
      <c r="O48" s="132"/>
      <c r="P48" s="132"/>
      <c r="Q48" s="131"/>
      <c r="R48" s="131"/>
      <c r="S48" s="130"/>
    </row>
    <row r="49" spans="9:19">
      <c r="M49" s="131"/>
      <c r="N49" s="131"/>
      <c r="O49" s="131"/>
      <c r="P49" s="131"/>
      <c r="Q49" s="131"/>
      <c r="R49" s="131"/>
      <c r="S49" s="130"/>
    </row>
    <row r="50" spans="9:19">
      <c r="M50" s="131"/>
      <c r="N50" s="131"/>
      <c r="O50" s="131"/>
      <c r="P50" s="131"/>
      <c r="Q50" s="131"/>
      <c r="R50" s="131"/>
      <c r="S50" s="130"/>
    </row>
    <row r="51" spans="9:19">
      <c r="M51" s="131"/>
      <c r="N51" s="131"/>
      <c r="O51" s="131"/>
      <c r="P51" s="131"/>
      <c r="Q51" s="131"/>
      <c r="R51" s="131"/>
      <c r="S51" s="130"/>
    </row>
    <row r="52" spans="9:19">
      <c r="I52" s="127" t="s">
        <v>15</v>
      </c>
      <c r="M52" s="131"/>
      <c r="N52" s="131"/>
      <c r="O52" s="131"/>
      <c r="P52" s="131"/>
      <c r="Q52" s="131"/>
      <c r="R52" s="131"/>
      <c r="S52" s="130"/>
    </row>
    <row r="53" spans="9:19">
      <c r="I53" s="127" t="s">
        <v>16</v>
      </c>
      <c r="M53" s="131"/>
      <c r="N53" s="131"/>
      <c r="O53" s="131"/>
      <c r="P53" s="131"/>
      <c r="Q53" s="131"/>
      <c r="R53" s="131"/>
      <c r="S53" s="130"/>
    </row>
    <row r="54" spans="9:19">
      <c r="M54" s="131"/>
      <c r="N54" s="131"/>
      <c r="O54" s="131"/>
      <c r="P54" s="131"/>
      <c r="Q54" s="131"/>
      <c r="R54" s="131"/>
      <c r="S54" s="130"/>
    </row>
    <row r="55" spans="9:19">
      <c r="M55" s="131"/>
      <c r="N55" s="131"/>
      <c r="O55" s="131"/>
      <c r="P55" s="131"/>
      <c r="Q55" s="131"/>
      <c r="R55" s="131"/>
      <c r="S55" s="130"/>
    </row>
    <row r="56" spans="9:19">
      <c r="M56" s="131"/>
      <c r="N56" s="131"/>
      <c r="O56" s="131"/>
      <c r="P56" s="131"/>
      <c r="Q56" s="131"/>
      <c r="R56" s="131"/>
      <c r="S56" s="130"/>
    </row>
    <row r="57" spans="9:19">
      <c r="M57" s="131"/>
      <c r="N57" s="131"/>
      <c r="O57" s="131"/>
      <c r="P57" s="131"/>
      <c r="Q57" s="131"/>
      <c r="R57" s="131"/>
      <c r="S57" s="130"/>
    </row>
    <row r="58" spans="9:19">
      <c r="M58" s="131"/>
      <c r="N58" s="131"/>
      <c r="O58" s="131"/>
      <c r="P58" s="131"/>
      <c r="Q58" s="131"/>
      <c r="R58" s="131"/>
      <c r="S58" s="130"/>
    </row>
    <row r="59" spans="9:19">
      <c r="M59" s="131"/>
      <c r="N59" s="131"/>
      <c r="O59" s="131"/>
      <c r="P59" s="131"/>
      <c r="Q59" s="131"/>
      <c r="R59" s="131"/>
      <c r="S59" s="130"/>
    </row>
    <row r="60" spans="9:19">
      <c r="M60" s="131"/>
      <c r="N60" s="131"/>
      <c r="O60" s="131"/>
      <c r="P60" s="131"/>
      <c r="Q60" s="131"/>
      <c r="R60" s="131"/>
      <c r="S60" s="130"/>
    </row>
    <row r="61" spans="9:19">
      <c r="M61" s="131"/>
      <c r="N61" s="131"/>
      <c r="O61" s="131"/>
      <c r="P61" s="131"/>
      <c r="Q61" s="131"/>
      <c r="R61" s="131"/>
      <c r="S61" s="130"/>
    </row>
    <row r="62" spans="9:19">
      <c r="M62" s="131"/>
      <c r="N62" s="131"/>
      <c r="O62" s="131"/>
      <c r="P62" s="131"/>
      <c r="Q62" s="131"/>
      <c r="R62" s="131"/>
      <c r="S62" s="130"/>
    </row>
    <row r="63" spans="9:19">
      <c r="M63" s="130"/>
      <c r="N63" s="130"/>
      <c r="O63" s="130"/>
      <c r="P63" s="130"/>
      <c r="Q63" s="130"/>
      <c r="R63" s="130"/>
      <c r="S63" s="130"/>
    </row>
    <row r="64" spans="9:19">
      <c r="M64" s="130"/>
      <c r="N64" s="130"/>
      <c r="O64" s="130"/>
      <c r="P64" s="130"/>
      <c r="Q64" s="130"/>
      <c r="R64" s="130"/>
      <c r="S64" s="130"/>
    </row>
    <row r="65" spans="13:19">
      <c r="M65" s="130"/>
      <c r="N65" s="130"/>
      <c r="O65" s="130"/>
      <c r="P65" s="130"/>
      <c r="Q65" s="130"/>
      <c r="R65" s="130"/>
      <c r="S65" s="130"/>
    </row>
    <row r="66" spans="13:19">
      <c r="M66" s="130"/>
      <c r="N66" s="130"/>
      <c r="O66" s="130"/>
      <c r="P66" s="130"/>
      <c r="Q66" s="130"/>
      <c r="R66" s="130"/>
      <c r="S66" s="130"/>
    </row>
    <row r="67" spans="13:19">
      <c r="M67" s="130"/>
      <c r="N67" s="130"/>
      <c r="O67" s="130"/>
      <c r="P67" s="130"/>
      <c r="Q67" s="130"/>
      <c r="R67" s="130"/>
      <c r="S67" s="130"/>
    </row>
    <row r="68" spans="13:19">
      <c r="M68" s="130"/>
      <c r="N68" s="130"/>
      <c r="O68" s="130"/>
      <c r="P68" s="130"/>
      <c r="Q68" s="130"/>
      <c r="R68" s="130"/>
      <c r="S68" s="130"/>
    </row>
    <row r="69" spans="13:19">
      <c r="M69" s="130"/>
      <c r="N69" s="130"/>
      <c r="O69" s="130"/>
      <c r="P69" s="130"/>
      <c r="Q69" s="130"/>
      <c r="R69" s="130"/>
      <c r="S69" s="130"/>
    </row>
    <row r="70" spans="13:19">
      <c r="M70" s="130"/>
      <c r="N70" s="130"/>
      <c r="O70" s="130"/>
      <c r="P70" s="130"/>
      <c r="Q70" s="130"/>
      <c r="R70" s="130"/>
      <c r="S70" s="130"/>
    </row>
    <row r="71" spans="13:19">
      <c r="M71" s="130"/>
      <c r="N71" s="130"/>
      <c r="O71" s="130"/>
      <c r="P71" s="130"/>
      <c r="Q71" s="130"/>
      <c r="R71" s="130"/>
      <c r="S71" s="130"/>
    </row>
    <row r="72" spans="13:19">
      <c r="M72" s="130"/>
      <c r="N72" s="130"/>
      <c r="O72" s="130"/>
      <c r="P72" s="130"/>
      <c r="Q72" s="130"/>
      <c r="R72" s="130"/>
      <c r="S72" s="130"/>
    </row>
    <row r="73" spans="13:19">
      <c r="M73" s="130"/>
      <c r="N73" s="130"/>
      <c r="O73" s="130"/>
      <c r="P73" s="130"/>
      <c r="Q73" s="130"/>
      <c r="R73" s="130"/>
      <c r="S73" s="130"/>
    </row>
  </sheetData>
  <autoFilter ref="B5:K47">
    <filterColumn colId="3">
      <customFilters and="1">
        <customFilter operator="notEqual" val=" "/>
      </customFilters>
    </filterColumn>
    <sortState ref="B5:K56">
      <sortCondition ref="B4"/>
    </sortState>
  </autoFilter>
  <mergeCells count="15">
    <mergeCell ref="A2:K2"/>
    <mergeCell ref="A3:B3"/>
    <mergeCell ref="C3:K3"/>
    <mergeCell ref="A1:K1"/>
    <mergeCell ref="A31:A32"/>
    <mergeCell ref="B31:B32"/>
    <mergeCell ref="C31:C32"/>
    <mergeCell ref="D31:D32"/>
    <mergeCell ref="G31:G32"/>
    <mergeCell ref="H31:H32"/>
    <mergeCell ref="I31:I32"/>
    <mergeCell ref="J31:J32"/>
    <mergeCell ref="K31:K32"/>
    <mergeCell ref="E31:E32"/>
    <mergeCell ref="F31:F32"/>
  </mergeCells>
  <pageMargins left="0.70866141732283472" right="0.70866141732283472" top="0.74803149606299213" bottom="0.74803149606299213" header="0.31496062992125984" footer="0.31496062992125984"/>
  <pageSetup paperSize="9"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zoomScale="115" zoomScaleNormal="115" workbookViewId="0">
      <selection activeCell="B8" sqref="B8"/>
    </sheetView>
  </sheetViews>
  <sheetFormatPr defaultRowHeight="15"/>
  <cols>
    <col min="1" max="1" width="6.140625" style="199" customWidth="1"/>
    <col min="2" max="2" width="31.140625" style="199" customWidth="1"/>
    <col min="3" max="5" width="9.140625" style="199"/>
    <col min="6" max="6" width="10.85546875" style="199" customWidth="1"/>
    <col min="7" max="7" width="12.140625" style="199" customWidth="1"/>
    <col min="8" max="8" width="10.5703125" style="199" customWidth="1"/>
    <col min="9" max="9" width="9.140625" style="199"/>
    <col min="10" max="10" width="11.5703125" style="199" customWidth="1"/>
    <col min="11" max="11" width="10.28515625" style="199" customWidth="1"/>
    <col min="12" max="12" width="9.140625" style="199"/>
    <col min="13" max="13" width="10.5703125" style="199" customWidth="1"/>
    <col min="14" max="16384" width="9.140625" style="199"/>
  </cols>
  <sheetData>
    <row r="1" spans="1:13" ht="15.75" thickBot="1">
      <c r="A1" s="490" t="s">
        <v>414</v>
      </c>
      <c r="B1" s="491"/>
      <c r="C1" s="491"/>
      <c r="D1" s="491"/>
      <c r="E1" s="491"/>
      <c r="F1" s="491"/>
      <c r="G1" s="491"/>
      <c r="H1" s="491"/>
      <c r="I1" s="491"/>
      <c r="J1" s="491"/>
      <c r="K1" s="492"/>
    </row>
    <row r="2" spans="1:13" ht="15" customHeight="1" thickBot="1">
      <c r="A2" s="483" t="s">
        <v>14</v>
      </c>
      <c r="B2" s="484"/>
      <c r="C2" s="484"/>
      <c r="D2" s="484"/>
      <c r="E2" s="484"/>
      <c r="F2" s="484"/>
      <c r="G2" s="484"/>
      <c r="H2" s="484"/>
      <c r="I2" s="484"/>
      <c r="J2" s="484"/>
      <c r="K2" s="485"/>
      <c r="L2" s="220"/>
    </row>
    <row r="3" spans="1:13" ht="15" customHeight="1" thickBot="1">
      <c r="A3" s="486" t="s">
        <v>0</v>
      </c>
      <c r="B3" s="487"/>
      <c r="C3" s="486" t="s">
        <v>1</v>
      </c>
      <c r="D3" s="488"/>
      <c r="E3" s="488"/>
      <c r="F3" s="488"/>
      <c r="G3" s="488"/>
      <c r="H3" s="488"/>
      <c r="I3" s="488"/>
      <c r="J3" s="488"/>
      <c r="K3" s="487"/>
      <c r="L3" s="220"/>
    </row>
    <row r="4" spans="1:13" ht="60.75" thickBot="1">
      <c r="A4" s="219" t="s">
        <v>2</v>
      </c>
      <c r="B4" s="219" t="s">
        <v>3</v>
      </c>
      <c r="C4" s="219" t="s">
        <v>4</v>
      </c>
      <c r="D4" s="219" t="s">
        <v>5</v>
      </c>
      <c r="E4" s="219" t="s">
        <v>6</v>
      </c>
      <c r="F4" s="219" t="s">
        <v>7</v>
      </c>
      <c r="G4" s="218" t="s">
        <v>8</v>
      </c>
      <c r="H4" s="218" t="s">
        <v>17</v>
      </c>
      <c r="I4" s="219" t="s">
        <v>9</v>
      </c>
      <c r="J4" s="218" t="s">
        <v>18</v>
      </c>
      <c r="K4" s="218" t="s">
        <v>19</v>
      </c>
      <c r="L4" s="217"/>
      <c r="M4" s="216"/>
    </row>
    <row r="5" spans="1:13">
      <c r="A5" s="215" t="s">
        <v>20</v>
      </c>
      <c r="B5" s="214" t="s">
        <v>21</v>
      </c>
      <c r="C5" s="212" t="s">
        <v>22</v>
      </c>
      <c r="D5" s="214" t="s">
        <v>23</v>
      </c>
      <c r="E5" s="212" t="s">
        <v>24</v>
      </c>
      <c r="F5" s="214" t="s">
        <v>25</v>
      </c>
      <c r="G5" s="213" t="s">
        <v>26</v>
      </c>
      <c r="H5" s="211" t="s">
        <v>27</v>
      </c>
      <c r="I5" s="212" t="s">
        <v>28</v>
      </c>
      <c r="J5" s="211" t="s">
        <v>29</v>
      </c>
      <c r="K5" s="210" t="s">
        <v>30</v>
      </c>
      <c r="L5" s="209"/>
      <c r="M5" s="200"/>
    </row>
    <row r="6" spans="1:13" ht="90" customHeight="1">
      <c r="A6" s="208">
        <v>1</v>
      </c>
      <c r="B6" s="207" t="s">
        <v>178</v>
      </c>
      <c r="C6" s="206"/>
      <c r="D6" s="206"/>
      <c r="E6" s="206">
        <v>30</v>
      </c>
      <c r="F6" s="206"/>
      <c r="G6" s="204"/>
      <c r="H6" s="204"/>
      <c r="I6" s="205"/>
      <c r="J6" s="204"/>
      <c r="K6" s="204"/>
      <c r="L6" s="203"/>
      <c r="M6" s="200"/>
    </row>
    <row r="7" spans="1:13" ht="90" customHeight="1">
      <c r="A7" s="208">
        <v>2</v>
      </c>
      <c r="B7" s="207" t="s">
        <v>177</v>
      </c>
      <c r="C7" s="206"/>
      <c r="D7" s="206"/>
      <c r="E7" s="206">
        <v>10</v>
      </c>
      <c r="F7" s="206"/>
      <c r="G7" s="204"/>
      <c r="H7" s="204"/>
      <c r="I7" s="205"/>
      <c r="J7" s="204"/>
      <c r="K7" s="204"/>
      <c r="L7" s="203"/>
      <c r="M7" s="200"/>
    </row>
    <row r="8" spans="1:13" ht="115.5" customHeight="1">
      <c r="A8" s="208">
        <v>3</v>
      </c>
      <c r="B8" s="207" t="s">
        <v>431</v>
      </c>
      <c r="C8" s="206"/>
      <c r="D8" s="206"/>
      <c r="E8" s="206">
        <v>30</v>
      </c>
      <c r="F8" s="206"/>
      <c r="G8" s="204"/>
      <c r="H8" s="204"/>
      <c r="I8" s="205"/>
      <c r="J8" s="204"/>
      <c r="K8" s="204"/>
      <c r="L8" s="203"/>
      <c r="M8" s="200"/>
    </row>
    <row r="9" spans="1:13">
      <c r="G9" s="387" t="s">
        <v>176</v>
      </c>
      <c r="H9" s="202"/>
      <c r="K9" s="201"/>
      <c r="L9" s="200"/>
      <c r="M9" s="200"/>
    </row>
    <row r="10" spans="1:13">
      <c r="K10" s="489"/>
      <c r="L10" s="489"/>
    </row>
    <row r="15" spans="1:13">
      <c r="H15" s="199" t="s">
        <v>15</v>
      </c>
    </row>
    <row r="16" spans="1:13">
      <c r="H16" s="199" t="s">
        <v>16</v>
      </c>
    </row>
  </sheetData>
  <autoFilter ref="B5:K9"/>
  <mergeCells count="5">
    <mergeCell ref="A2:K2"/>
    <mergeCell ref="A3:B3"/>
    <mergeCell ref="C3:K3"/>
    <mergeCell ref="K10:L10"/>
    <mergeCell ref="A1:K1"/>
  </mergeCells>
  <pageMargins left="0.7" right="0.7" top="0.75" bottom="0.75" header="0.51180555555555496" footer="0.51180555555555496"/>
  <pageSetup paperSize="9" scale="88" firstPageNumber="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2"/>
  <sheetViews>
    <sheetView zoomScale="115" zoomScaleNormal="115" workbookViewId="0">
      <selection activeCell="H97" sqref="H97"/>
    </sheetView>
  </sheetViews>
  <sheetFormatPr defaultRowHeight="14.25"/>
  <cols>
    <col min="1" max="1" width="5.28515625" style="126" customWidth="1"/>
    <col min="2" max="2" width="31.7109375" style="126" customWidth="1"/>
    <col min="3" max="3" width="16.42578125" style="126" customWidth="1"/>
    <col min="4" max="4" width="13.85546875" style="126" customWidth="1"/>
    <col min="5" max="5" width="15" style="127" customWidth="1"/>
    <col min="6" max="6" width="16.5703125" style="127" customWidth="1"/>
    <col min="7" max="7" width="16.28515625" style="221" customWidth="1"/>
    <col min="8" max="8" width="14.7109375" style="126" customWidth="1"/>
    <col min="9" max="9" width="13.140625" style="126" customWidth="1"/>
    <col min="10" max="10" width="16.42578125" style="126" customWidth="1"/>
    <col min="11" max="11" width="17.140625" style="126" customWidth="1"/>
    <col min="12" max="12" width="7.28515625" style="126" customWidth="1"/>
    <col min="13" max="13" width="16.42578125" style="126" customWidth="1"/>
    <col min="14" max="14" width="10.140625" style="126" customWidth="1"/>
    <col min="15" max="15" width="13.85546875" style="126" customWidth="1"/>
    <col min="16" max="16" width="15" style="126" customWidth="1"/>
    <col min="17" max="17" width="9.140625" style="126"/>
    <col min="18" max="18" width="13.85546875" style="126" bestFit="1" customWidth="1"/>
    <col min="19" max="20" width="12.5703125" style="126" bestFit="1" customWidth="1"/>
    <col min="21" max="21" width="11.140625" style="126" customWidth="1"/>
    <col min="22" max="16384" width="9.140625" style="126"/>
  </cols>
  <sheetData>
    <row r="1" spans="1:21" ht="15" thickBot="1">
      <c r="A1" s="494" t="s">
        <v>415</v>
      </c>
      <c r="B1" s="495"/>
      <c r="C1" s="495"/>
      <c r="D1" s="495"/>
      <c r="E1" s="495"/>
      <c r="F1" s="495"/>
      <c r="G1" s="495"/>
      <c r="H1" s="495"/>
      <c r="I1" s="495"/>
      <c r="J1" s="495"/>
      <c r="K1" s="496"/>
    </row>
    <row r="2" spans="1:21" ht="15" customHeight="1" thickBot="1">
      <c r="A2" s="450" t="s">
        <v>14</v>
      </c>
      <c r="B2" s="451"/>
      <c r="C2" s="451"/>
      <c r="D2" s="451"/>
      <c r="E2" s="451"/>
      <c r="F2" s="451"/>
      <c r="G2" s="451"/>
      <c r="H2" s="451"/>
      <c r="I2" s="451"/>
      <c r="J2" s="451"/>
      <c r="K2" s="452"/>
    </row>
    <row r="3" spans="1:21" ht="15" customHeight="1" thickBot="1">
      <c r="A3" s="453" t="s">
        <v>0</v>
      </c>
      <c r="B3" s="454"/>
      <c r="C3" s="453" t="s">
        <v>1</v>
      </c>
      <c r="D3" s="455"/>
      <c r="E3" s="455"/>
      <c r="F3" s="455"/>
      <c r="G3" s="455"/>
      <c r="H3" s="455"/>
      <c r="I3" s="455"/>
      <c r="J3" s="455"/>
      <c r="K3" s="454"/>
    </row>
    <row r="4" spans="1:21" ht="48.75" thickBot="1">
      <c r="A4" s="28" t="s">
        <v>2</v>
      </c>
      <c r="B4" s="28" t="s">
        <v>3</v>
      </c>
      <c r="C4" s="28" t="s">
        <v>4</v>
      </c>
      <c r="D4" s="28" t="s">
        <v>5</v>
      </c>
      <c r="E4" s="28" t="s">
        <v>6</v>
      </c>
      <c r="F4" s="28" t="s">
        <v>7</v>
      </c>
      <c r="G4" s="29" t="s">
        <v>8</v>
      </c>
      <c r="H4" s="29" t="s">
        <v>17</v>
      </c>
      <c r="I4" s="28" t="s">
        <v>9</v>
      </c>
      <c r="J4" s="29" t="s">
        <v>18</v>
      </c>
      <c r="K4" s="29" t="s">
        <v>19</v>
      </c>
      <c r="M4" s="246"/>
      <c r="N4" s="247"/>
      <c r="O4" s="246"/>
      <c r="P4" s="246"/>
      <c r="Q4" s="131"/>
      <c r="R4" s="131"/>
      <c r="S4" s="131"/>
      <c r="T4" s="131"/>
      <c r="U4" s="131"/>
    </row>
    <row r="5" spans="1:21" ht="15" thickBot="1">
      <c r="A5" s="30" t="s">
        <v>20</v>
      </c>
      <c r="B5" s="31" t="s">
        <v>21</v>
      </c>
      <c r="C5" s="32" t="s">
        <v>22</v>
      </c>
      <c r="D5" s="31" t="s">
        <v>23</v>
      </c>
      <c r="E5" s="32" t="s">
        <v>24</v>
      </c>
      <c r="F5" s="31" t="s">
        <v>25</v>
      </c>
      <c r="G5" s="33" t="s">
        <v>26</v>
      </c>
      <c r="H5" s="34" t="s">
        <v>27</v>
      </c>
      <c r="I5" s="32" t="s">
        <v>28</v>
      </c>
      <c r="J5" s="34" t="s">
        <v>29</v>
      </c>
      <c r="K5" s="35" t="s">
        <v>30</v>
      </c>
      <c r="M5" s="131"/>
      <c r="N5" s="131"/>
      <c r="O5" s="131"/>
      <c r="P5" s="131"/>
      <c r="Q5" s="131"/>
      <c r="R5" s="131"/>
      <c r="S5" s="131"/>
      <c r="T5" s="131"/>
      <c r="U5" s="131"/>
    </row>
    <row r="6" spans="1:21" ht="18.75" customHeight="1">
      <c r="A6" s="245">
        <v>1</v>
      </c>
      <c r="B6" s="399" t="s">
        <v>267</v>
      </c>
      <c r="C6" s="400"/>
      <c r="D6" s="400"/>
      <c r="E6" s="400">
        <v>100</v>
      </c>
      <c r="F6" s="401">
        <v>1</v>
      </c>
      <c r="G6" s="402"/>
      <c r="H6" s="402"/>
      <c r="I6" s="403"/>
      <c r="J6" s="404"/>
      <c r="K6" s="405"/>
      <c r="M6" s="224"/>
      <c r="N6" s="230"/>
      <c r="O6" s="224"/>
      <c r="P6" s="224"/>
      <c r="Q6" s="131"/>
      <c r="R6" s="224"/>
      <c r="S6" s="131"/>
      <c r="T6" s="131"/>
      <c r="U6" s="131"/>
    </row>
    <row r="7" spans="1:21" ht="33" customHeight="1">
      <c r="A7" s="236">
        <v>2</v>
      </c>
      <c r="B7" s="406" t="s">
        <v>266</v>
      </c>
      <c r="C7" s="407"/>
      <c r="D7" s="407"/>
      <c r="E7" s="407">
        <v>20</v>
      </c>
      <c r="F7" s="408">
        <v>100</v>
      </c>
      <c r="G7" s="409"/>
      <c r="H7" s="410"/>
      <c r="I7" s="411"/>
      <c r="J7" s="412"/>
      <c r="K7" s="413"/>
      <c r="M7" s="224"/>
      <c r="N7" s="230"/>
      <c r="O7" s="224"/>
      <c r="P7" s="224"/>
      <c r="Q7" s="131"/>
      <c r="R7" s="224"/>
      <c r="S7" s="131"/>
      <c r="T7" s="131"/>
      <c r="U7" s="131"/>
    </row>
    <row r="8" spans="1:21" ht="33" customHeight="1">
      <c r="A8" s="236">
        <v>3</v>
      </c>
      <c r="B8" s="406" t="s">
        <v>265</v>
      </c>
      <c r="C8" s="407"/>
      <c r="D8" s="407"/>
      <c r="E8" s="407">
        <v>4</v>
      </c>
      <c r="F8" s="408">
        <v>30</v>
      </c>
      <c r="G8" s="409"/>
      <c r="H8" s="410"/>
      <c r="I8" s="411"/>
      <c r="J8" s="412"/>
      <c r="K8" s="413"/>
      <c r="M8" s="224"/>
      <c r="N8" s="230"/>
      <c r="O8" s="224"/>
      <c r="P8" s="224"/>
      <c r="Q8" s="131"/>
      <c r="R8" s="224"/>
      <c r="S8" s="131"/>
      <c r="T8" s="131"/>
      <c r="U8" s="131"/>
    </row>
    <row r="9" spans="1:21" ht="27.75" customHeight="1">
      <c r="A9" s="236">
        <v>4</v>
      </c>
      <c r="B9" s="406" t="s">
        <v>264</v>
      </c>
      <c r="C9" s="244"/>
      <c r="D9" s="407"/>
      <c r="E9" s="407">
        <v>10</v>
      </c>
      <c r="F9" s="408">
        <v>1</v>
      </c>
      <c r="G9" s="409"/>
      <c r="H9" s="410"/>
      <c r="I9" s="411"/>
      <c r="J9" s="412"/>
      <c r="K9" s="413"/>
      <c r="M9" s="224"/>
      <c r="N9" s="230"/>
      <c r="O9" s="224"/>
      <c r="P9" s="224"/>
      <c r="Q9" s="131"/>
      <c r="R9" s="224"/>
      <c r="S9" s="131"/>
      <c r="T9" s="131"/>
      <c r="U9" s="131"/>
    </row>
    <row r="10" spans="1:21" ht="20.25" customHeight="1">
      <c r="A10" s="236">
        <v>5</v>
      </c>
      <c r="B10" s="406" t="s">
        <v>263</v>
      </c>
      <c r="C10" s="407"/>
      <c r="D10" s="407"/>
      <c r="E10" s="407">
        <v>1200</v>
      </c>
      <c r="F10" s="407">
        <v>1</v>
      </c>
      <c r="G10" s="412"/>
      <c r="H10" s="410"/>
      <c r="I10" s="411"/>
      <c r="J10" s="412"/>
      <c r="K10" s="413"/>
      <c r="M10" s="224"/>
      <c r="N10" s="230"/>
      <c r="O10" s="224"/>
      <c r="P10" s="224"/>
      <c r="Q10" s="131"/>
      <c r="R10" s="224"/>
      <c r="S10" s="131"/>
      <c r="T10" s="131"/>
      <c r="U10" s="131"/>
    </row>
    <row r="11" spans="1:21" ht="21.75" customHeight="1">
      <c r="A11" s="236">
        <v>6</v>
      </c>
      <c r="B11" s="406" t="s">
        <v>262</v>
      </c>
      <c r="C11" s="407"/>
      <c r="D11" s="407"/>
      <c r="E11" s="407">
        <v>4</v>
      </c>
      <c r="F11" s="407">
        <v>1</v>
      </c>
      <c r="G11" s="412"/>
      <c r="H11" s="410"/>
      <c r="I11" s="411"/>
      <c r="J11" s="412"/>
      <c r="K11" s="413"/>
      <c r="M11" s="224"/>
      <c r="N11" s="230"/>
      <c r="O11" s="224"/>
      <c r="P11" s="224"/>
      <c r="Q11" s="131"/>
      <c r="R11" s="224"/>
      <c r="S11" s="131"/>
      <c r="T11" s="131"/>
      <c r="U11" s="131"/>
    </row>
    <row r="12" spans="1:21" ht="22.5" customHeight="1">
      <c r="A12" s="236">
        <v>7</v>
      </c>
      <c r="B12" s="406" t="s">
        <v>261</v>
      </c>
      <c r="C12" s="407"/>
      <c r="D12" s="407"/>
      <c r="E12" s="407">
        <v>20</v>
      </c>
      <c r="F12" s="407">
        <v>1</v>
      </c>
      <c r="G12" s="412"/>
      <c r="H12" s="410"/>
      <c r="I12" s="411"/>
      <c r="J12" s="412"/>
      <c r="K12" s="413"/>
      <c r="M12" s="224"/>
      <c r="N12" s="230"/>
      <c r="O12" s="224"/>
      <c r="P12" s="224"/>
      <c r="Q12" s="131"/>
      <c r="R12" s="224"/>
      <c r="S12" s="131"/>
      <c r="T12" s="131"/>
      <c r="U12" s="131"/>
    </row>
    <row r="13" spans="1:21" ht="31.5" customHeight="1">
      <c r="A13" s="236">
        <v>10</v>
      </c>
      <c r="B13" s="352" t="s">
        <v>259</v>
      </c>
      <c r="C13" s="407"/>
      <c r="D13" s="407"/>
      <c r="E13" s="407">
        <v>284</v>
      </c>
      <c r="F13" s="407">
        <v>50</v>
      </c>
      <c r="G13" s="417"/>
      <c r="H13" s="410"/>
      <c r="I13" s="411"/>
      <c r="J13" s="412"/>
      <c r="K13" s="413"/>
      <c r="M13" s="224"/>
      <c r="N13" s="230"/>
      <c r="O13" s="224"/>
      <c r="P13" s="224"/>
      <c r="Q13" s="131"/>
      <c r="R13" s="224"/>
      <c r="S13" s="131"/>
      <c r="T13" s="131"/>
      <c r="U13" s="131"/>
    </row>
    <row r="14" spans="1:21" ht="29.25" customHeight="1">
      <c r="A14" s="236">
        <v>11</v>
      </c>
      <c r="B14" s="352" t="s">
        <v>258</v>
      </c>
      <c r="C14" s="407"/>
      <c r="D14" s="407"/>
      <c r="E14" s="407">
        <v>284</v>
      </c>
      <c r="F14" s="407">
        <v>50</v>
      </c>
      <c r="G14" s="417"/>
      <c r="H14" s="410"/>
      <c r="I14" s="411"/>
      <c r="J14" s="412"/>
      <c r="K14" s="413"/>
      <c r="M14" s="224"/>
      <c r="N14" s="230"/>
      <c r="O14" s="224"/>
      <c r="P14" s="224"/>
      <c r="Q14" s="131"/>
      <c r="R14" s="224"/>
      <c r="S14" s="131"/>
      <c r="T14" s="131"/>
      <c r="U14" s="131"/>
    </row>
    <row r="15" spans="1:21" ht="27.75" customHeight="1">
      <c r="A15" s="236">
        <v>12</v>
      </c>
      <c r="B15" s="418" t="s">
        <v>257</v>
      </c>
      <c r="C15" s="415"/>
      <c r="D15" s="415"/>
      <c r="E15" s="415">
        <v>8</v>
      </c>
      <c r="F15" s="415">
        <v>100</v>
      </c>
      <c r="G15" s="416"/>
      <c r="H15" s="410"/>
      <c r="I15" s="411"/>
      <c r="J15" s="412"/>
      <c r="K15" s="413"/>
      <c r="M15" s="224"/>
      <c r="N15" s="230"/>
      <c r="O15" s="224"/>
      <c r="P15" s="224"/>
      <c r="Q15" s="131"/>
      <c r="R15" s="224"/>
      <c r="S15" s="131"/>
      <c r="T15" s="131"/>
      <c r="U15" s="131"/>
    </row>
    <row r="16" spans="1:21" ht="35.25" customHeight="1">
      <c r="A16" s="236">
        <v>13</v>
      </c>
      <c r="B16" s="419" t="s">
        <v>256</v>
      </c>
      <c r="C16" s="420"/>
      <c r="D16" s="420"/>
      <c r="E16" s="420">
        <v>6</v>
      </c>
      <c r="F16" s="420">
        <v>1</v>
      </c>
      <c r="G16" s="416"/>
      <c r="H16" s="410"/>
      <c r="I16" s="411"/>
      <c r="J16" s="412"/>
      <c r="K16" s="413"/>
      <c r="M16" s="224"/>
      <c r="N16" s="230"/>
      <c r="O16" s="224"/>
      <c r="P16" s="224"/>
      <c r="Q16" s="131"/>
      <c r="R16" s="224"/>
      <c r="S16" s="131"/>
      <c r="T16" s="131"/>
      <c r="U16" s="131"/>
    </row>
    <row r="17" spans="1:21">
      <c r="A17" s="236">
        <v>14</v>
      </c>
      <c r="B17" s="352" t="s">
        <v>255</v>
      </c>
      <c r="C17" s="407"/>
      <c r="D17" s="407"/>
      <c r="E17" s="407">
        <v>84</v>
      </c>
      <c r="F17" s="407">
        <v>1</v>
      </c>
      <c r="G17" s="412"/>
      <c r="H17" s="410"/>
      <c r="I17" s="411"/>
      <c r="J17" s="412"/>
      <c r="K17" s="413"/>
      <c r="M17" s="224"/>
      <c r="N17" s="230"/>
      <c r="O17" s="224"/>
      <c r="P17" s="224"/>
      <c r="Q17" s="131"/>
      <c r="R17" s="224"/>
      <c r="S17" s="131"/>
      <c r="T17" s="131"/>
      <c r="U17" s="131"/>
    </row>
    <row r="18" spans="1:21" ht="19.5" customHeight="1">
      <c r="A18" s="236">
        <v>16</v>
      </c>
      <c r="B18" s="243" t="s">
        <v>253</v>
      </c>
      <c r="C18" s="242"/>
      <c r="D18" s="242"/>
      <c r="E18" s="242">
        <v>12</v>
      </c>
      <c r="F18" s="242">
        <v>1</v>
      </c>
      <c r="G18" s="412"/>
      <c r="H18" s="410"/>
      <c r="I18" s="411"/>
      <c r="J18" s="412"/>
      <c r="K18" s="413"/>
      <c r="M18" s="224"/>
      <c r="N18" s="230"/>
      <c r="O18" s="224"/>
      <c r="P18" s="224"/>
      <c r="Q18" s="131"/>
      <c r="R18" s="224"/>
      <c r="S18" s="131"/>
      <c r="T18" s="131"/>
      <c r="U18" s="131"/>
    </row>
    <row r="19" spans="1:21" ht="18" customHeight="1">
      <c r="A19" s="236">
        <v>17</v>
      </c>
      <c r="B19" s="352" t="s">
        <v>252</v>
      </c>
      <c r="C19" s="352"/>
      <c r="D19" s="352"/>
      <c r="E19" s="350">
        <v>66</v>
      </c>
      <c r="F19" s="350">
        <v>250</v>
      </c>
      <c r="G19" s="412"/>
      <c r="H19" s="410"/>
      <c r="I19" s="411"/>
      <c r="J19" s="421"/>
      <c r="K19" s="422"/>
      <c r="M19" s="224"/>
      <c r="N19" s="230"/>
      <c r="O19" s="225"/>
      <c r="P19" s="225"/>
      <c r="Q19" s="131"/>
      <c r="R19" s="224"/>
      <c r="S19" s="224"/>
      <c r="T19" s="224"/>
      <c r="U19" s="131"/>
    </row>
    <row r="20" spans="1:21" ht="16.5" customHeight="1">
      <c r="A20" s="236">
        <v>18</v>
      </c>
      <c r="B20" s="406" t="s">
        <v>251</v>
      </c>
      <c r="C20" s="407"/>
      <c r="D20" s="407"/>
      <c r="E20" s="407">
        <v>130</v>
      </c>
      <c r="F20" s="407">
        <v>1000</v>
      </c>
      <c r="G20" s="412"/>
      <c r="H20" s="410"/>
      <c r="I20" s="411"/>
      <c r="J20" s="412"/>
      <c r="K20" s="413"/>
      <c r="M20" s="224"/>
      <c r="N20" s="230"/>
      <c r="O20" s="224"/>
      <c r="P20" s="224"/>
      <c r="Q20" s="131"/>
      <c r="R20" s="224"/>
      <c r="S20" s="131"/>
      <c r="T20" s="131"/>
      <c r="U20" s="131"/>
    </row>
    <row r="21" spans="1:21" ht="16.5" customHeight="1">
      <c r="A21" s="236">
        <v>19</v>
      </c>
      <c r="B21" s="406" t="s">
        <v>250</v>
      </c>
      <c r="C21" s="407"/>
      <c r="D21" s="407"/>
      <c r="E21" s="407">
        <v>2</v>
      </c>
      <c r="F21" s="407">
        <v>960</v>
      </c>
      <c r="G21" s="412"/>
      <c r="H21" s="410"/>
      <c r="I21" s="411"/>
      <c r="J21" s="412"/>
      <c r="K21" s="413"/>
      <c r="M21" s="224"/>
      <c r="N21" s="230"/>
      <c r="O21" s="224"/>
      <c r="P21" s="224"/>
      <c r="Q21" s="131"/>
      <c r="R21" s="224"/>
      <c r="S21" s="131"/>
      <c r="T21" s="131"/>
      <c r="U21" s="131"/>
    </row>
    <row r="22" spans="1:21" ht="19.5" customHeight="1">
      <c r="A22" s="236">
        <v>20</v>
      </c>
      <c r="B22" s="406" t="s">
        <v>249</v>
      </c>
      <c r="C22" s="407"/>
      <c r="D22" s="407"/>
      <c r="E22" s="407">
        <v>202</v>
      </c>
      <c r="F22" s="407">
        <v>960</v>
      </c>
      <c r="G22" s="412"/>
      <c r="H22" s="410"/>
      <c r="I22" s="411"/>
      <c r="J22" s="412"/>
      <c r="K22" s="413"/>
      <c r="M22" s="224"/>
      <c r="N22" s="230"/>
      <c r="O22" s="224"/>
      <c r="P22" s="224"/>
      <c r="Q22" s="131"/>
      <c r="R22" s="224"/>
      <c r="S22" s="131"/>
      <c r="T22" s="224"/>
      <c r="U22" s="131"/>
    </row>
    <row r="23" spans="1:21" ht="18" customHeight="1">
      <c r="A23" s="236">
        <v>21</v>
      </c>
      <c r="B23" s="418" t="s">
        <v>248</v>
      </c>
      <c r="C23" s="415"/>
      <c r="D23" s="415"/>
      <c r="E23" s="415">
        <v>80</v>
      </c>
      <c r="F23" s="415">
        <v>250</v>
      </c>
      <c r="G23" s="416"/>
      <c r="H23" s="410"/>
      <c r="I23" s="411"/>
      <c r="J23" s="412"/>
      <c r="K23" s="413"/>
      <c r="M23" s="224"/>
      <c r="N23" s="230"/>
      <c r="O23" s="224"/>
      <c r="P23" s="224"/>
      <c r="Q23" s="131"/>
      <c r="R23" s="224"/>
      <c r="S23" s="131"/>
      <c r="T23" s="131"/>
      <c r="U23" s="131"/>
    </row>
    <row r="24" spans="1:21" ht="16.5" customHeight="1">
      <c r="A24" s="236">
        <v>22</v>
      </c>
      <c r="B24" s="418" t="s">
        <v>425</v>
      </c>
      <c r="C24" s="415"/>
      <c r="D24" s="415"/>
      <c r="E24" s="415">
        <v>20</v>
      </c>
      <c r="F24" s="415">
        <v>1000</v>
      </c>
      <c r="G24" s="416"/>
      <c r="H24" s="410"/>
      <c r="I24" s="411"/>
      <c r="J24" s="412"/>
      <c r="K24" s="413"/>
      <c r="M24" s="224"/>
      <c r="N24" s="230"/>
      <c r="O24" s="224"/>
      <c r="P24" s="224"/>
      <c r="Q24" s="131"/>
      <c r="R24" s="224"/>
      <c r="S24" s="131"/>
      <c r="T24" s="131"/>
      <c r="U24" s="131"/>
    </row>
    <row r="25" spans="1:21" ht="18.75" customHeight="1">
      <c r="A25" s="236">
        <v>23</v>
      </c>
      <c r="B25" s="418" t="s">
        <v>247</v>
      </c>
      <c r="C25" s="415"/>
      <c r="D25" s="415"/>
      <c r="E25" s="415">
        <v>8</v>
      </c>
      <c r="F25" s="415">
        <v>2000</v>
      </c>
      <c r="G25" s="416"/>
      <c r="H25" s="410"/>
      <c r="I25" s="411"/>
      <c r="J25" s="412"/>
      <c r="K25" s="413"/>
      <c r="M25" s="224"/>
      <c r="N25" s="230"/>
      <c r="O25" s="224"/>
      <c r="P25" s="224"/>
      <c r="Q25" s="131"/>
      <c r="R25" s="224"/>
      <c r="S25" s="131"/>
      <c r="T25" s="131"/>
      <c r="U25" s="131"/>
    </row>
    <row r="26" spans="1:21" ht="30.75" customHeight="1">
      <c r="A26" s="236">
        <v>24</v>
      </c>
      <c r="B26" s="406" t="s">
        <v>246</v>
      </c>
      <c r="C26" s="423"/>
      <c r="D26" s="407"/>
      <c r="E26" s="407">
        <v>40</v>
      </c>
      <c r="F26" s="407">
        <v>1000</v>
      </c>
      <c r="G26" s="412"/>
      <c r="H26" s="410"/>
      <c r="I26" s="411"/>
      <c r="J26" s="412"/>
      <c r="K26" s="413"/>
      <c r="M26" s="224"/>
      <c r="N26" s="230"/>
      <c r="O26" s="224"/>
      <c r="P26" s="224"/>
      <c r="Q26" s="131"/>
      <c r="R26" s="224"/>
      <c r="S26" s="131"/>
      <c r="T26" s="131"/>
      <c r="U26" s="131"/>
    </row>
    <row r="27" spans="1:21" ht="25.5">
      <c r="A27" s="236">
        <v>25</v>
      </c>
      <c r="B27" s="406" t="s">
        <v>245</v>
      </c>
      <c r="C27" s="423"/>
      <c r="D27" s="407"/>
      <c r="E27" s="407">
        <v>20</v>
      </c>
      <c r="F27" s="407">
        <v>500</v>
      </c>
      <c r="G27" s="412"/>
      <c r="H27" s="410"/>
      <c r="I27" s="411"/>
      <c r="J27" s="412"/>
      <c r="K27" s="413"/>
      <c r="M27" s="224"/>
      <c r="N27" s="230"/>
      <c r="O27" s="224"/>
      <c r="P27" s="224"/>
      <c r="Q27" s="131"/>
      <c r="R27" s="224"/>
      <c r="S27" s="131"/>
      <c r="T27" s="131"/>
      <c r="U27" s="131"/>
    </row>
    <row r="28" spans="1:21" ht="18" customHeight="1">
      <c r="A28" s="236">
        <v>26</v>
      </c>
      <c r="B28" s="406" t="s">
        <v>426</v>
      </c>
      <c r="C28" s="407"/>
      <c r="D28" s="407"/>
      <c r="E28" s="407">
        <v>398</v>
      </c>
      <c r="F28" s="407">
        <v>250</v>
      </c>
      <c r="G28" s="412"/>
      <c r="H28" s="410"/>
      <c r="I28" s="411"/>
      <c r="J28" s="412"/>
      <c r="K28" s="413"/>
      <c r="M28" s="224"/>
      <c r="N28" s="230"/>
      <c r="O28" s="224"/>
      <c r="P28" s="224"/>
      <c r="Q28" s="131"/>
      <c r="R28" s="224"/>
      <c r="S28" s="131"/>
      <c r="T28" s="131"/>
      <c r="U28" s="131"/>
    </row>
    <row r="29" spans="1:21" ht="18" customHeight="1">
      <c r="A29" s="236">
        <v>27</v>
      </c>
      <c r="B29" s="352" t="s">
        <v>244</v>
      </c>
      <c r="C29" s="350"/>
      <c r="D29" s="350"/>
      <c r="E29" s="350">
        <v>160</v>
      </c>
      <c r="F29" s="350">
        <v>384</v>
      </c>
      <c r="G29" s="424"/>
      <c r="H29" s="410"/>
      <c r="I29" s="411"/>
      <c r="J29" s="412"/>
      <c r="K29" s="413"/>
      <c r="M29" s="224"/>
      <c r="N29" s="230"/>
      <c r="O29" s="224"/>
      <c r="P29" s="224"/>
      <c r="Q29" s="131"/>
      <c r="R29" s="224"/>
      <c r="S29" s="131"/>
      <c r="T29" s="131"/>
      <c r="U29" s="131"/>
    </row>
    <row r="30" spans="1:21" ht="16.5" customHeight="1">
      <c r="A30" s="236">
        <v>28</v>
      </c>
      <c r="B30" s="352" t="s">
        <v>243</v>
      </c>
      <c r="C30" s="407"/>
      <c r="D30" s="407"/>
      <c r="E30" s="407">
        <v>310</v>
      </c>
      <c r="F30" s="407">
        <v>1000</v>
      </c>
      <c r="G30" s="412"/>
      <c r="H30" s="410"/>
      <c r="I30" s="411"/>
      <c r="J30" s="412"/>
      <c r="K30" s="413"/>
      <c r="M30" s="224"/>
      <c r="N30" s="230"/>
      <c r="O30" s="224"/>
      <c r="P30" s="224"/>
      <c r="Q30" s="131"/>
      <c r="R30" s="224"/>
      <c r="S30" s="131"/>
      <c r="T30" s="131"/>
      <c r="U30" s="131"/>
    </row>
    <row r="31" spans="1:21" ht="16.5" customHeight="1">
      <c r="A31" s="236">
        <v>29</v>
      </c>
      <c r="B31" s="352" t="s">
        <v>242</v>
      </c>
      <c r="C31" s="407"/>
      <c r="D31" s="407"/>
      <c r="E31" s="407">
        <v>240</v>
      </c>
      <c r="F31" s="407">
        <v>960</v>
      </c>
      <c r="G31" s="412"/>
      <c r="H31" s="410"/>
      <c r="I31" s="411"/>
      <c r="J31" s="412"/>
      <c r="K31" s="413"/>
      <c r="M31" s="224"/>
      <c r="N31" s="230"/>
      <c r="O31" s="224"/>
      <c r="P31" s="224"/>
      <c r="Q31" s="131"/>
      <c r="R31" s="224"/>
      <c r="S31" s="131"/>
      <c r="T31" s="131"/>
      <c r="U31" s="131"/>
    </row>
    <row r="32" spans="1:21" ht="18" customHeight="1">
      <c r="A32" s="236">
        <v>30</v>
      </c>
      <c r="B32" s="352" t="s">
        <v>241</v>
      </c>
      <c r="C32" s="407"/>
      <c r="D32" s="407"/>
      <c r="E32" s="407">
        <v>160</v>
      </c>
      <c r="F32" s="407">
        <v>250</v>
      </c>
      <c r="G32" s="412"/>
      <c r="H32" s="410"/>
      <c r="I32" s="411"/>
      <c r="J32" s="412"/>
      <c r="K32" s="413"/>
      <c r="M32" s="224"/>
      <c r="N32" s="230"/>
      <c r="O32" s="224"/>
      <c r="P32" s="224"/>
      <c r="Q32" s="131"/>
      <c r="R32" s="224"/>
      <c r="S32" s="131"/>
      <c r="T32" s="131"/>
      <c r="U32" s="131"/>
    </row>
    <row r="33" spans="1:21" ht="27.75" customHeight="1">
      <c r="A33" s="236">
        <v>31</v>
      </c>
      <c r="B33" s="406" t="s">
        <v>240</v>
      </c>
      <c r="C33" s="407"/>
      <c r="D33" s="407"/>
      <c r="E33" s="407">
        <v>40</v>
      </c>
      <c r="F33" s="407">
        <v>1</v>
      </c>
      <c r="G33" s="410"/>
      <c r="H33" s="410"/>
      <c r="I33" s="411"/>
      <c r="J33" s="412"/>
      <c r="K33" s="413"/>
      <c r="M33" s="224"/>
      <c r="N33" s="230"/>
      <c r="O33" s="224"/>
      <c r="P33" s="224"/>
      <c r="Q33" s="131"/>
      <c r="R33" s="224"/>
      <c r="S33" s="131"/>
      <c r="T33" s="131"/>
      <c r="U33" s="131"/>
    </row>
    <row r="34" spans="1:21" ht="17.25" customHeight="1">
      <c r="A34" s="236">
        <v>32</v>
      </c>
      <c r="B34" s="406" t="s">
        <v>239</v>
      </c>
      <c r="C34" s="407"/>
      <c r="D34" s="407"/>
      <c r="E34" s="407">
        <v>10</v>
      </c>
      <c r="F34" s="407">
        <v>1000</v>
      </c>
      <c r="G34" s="412"/>
      <c r="H34" s="410"/>
      <c r="I34" s="411"/>
      <c r="J34" s="412"/>
      <c r="K34" s="413"/>
      <c r="M34" s="224"/>
      <c r="N34" s="230"/>
      <c r="O34" s="224"/>
      <c r="P34" s="224"/>
      <c r="Q34" s="131"/>
      <c r="R34" s="224"/>
      <c r="S34" s="131"/>
      <c r="T34" s="131"/>
      <c r="U34" s="131"/>
    </row>
    <row r="35" spans="1:21" ht="18" customHeight="1">
      <c r="A35" s="236">
        <v>33</v>
      </c>
      <c r="B35" s="352" t="s">
        <v>238</v>
      </c>
      <c r="C35" s="350"/>
      <c r="D35" s="350"/>
      <c r="E35" s="350">
        <v>100</v>
      </c>
      <c r="F35" s="350">
        <v>1</v>
      </c>
      <c r="G35" s="424"/>
      <c r="H35" s="410"/>
      <c r="I35" s="411"/>
      <c r="J35" s="412"/>
      <c r="K35" s="413"/>
      <c r="M35" s="224"/>
      <c r="N35" s="230"/>
      <c r="O35" s="224"/>
      <c r="P35" s="224"/>
      <c r="Q35" s="131"/>
      <c r="R35" s="224"/>
      <c r="S35" s="131"/>
      <c r="T35" s="131"/>
      <c r="U35" s="131"/>
    </row>
    <row r="36" spans="1:21" ht="28.5" customHeight="1">
      <c r="A36" s="236">
        <v>35</v>
      </c>
      <c r="B36" s="406" t="s">
        <v>237</v>
      </c>
      <c r="C36" s="407"/>
      <c r="D36" s="407"/>
      <c r="E36" s="407">
        <v>20</v>
      </c>
      <c r="F36" s="425">
        <v>1</v>
      </c>
      <c r="G36" s="410"/>
      <c r="H36" s="410"/>
      <c r="I36" s="411"/>
      <c r="J36" s="412"/>
      <c r="K36" s="413"/>
      <c r="M36" s="224"/>
      <c r="N36" s="230"/>
      <c r="O36" s="224"/>
      <c r="P36" s="224"/>
      <c r="Q36" s="131"/>
      <c r="R36" s="224"/>
      <c r="S36" s="131"/>
      <c r="T36" s="131"/>
      <c r="U36" s="131"/>
    </row>
    <row r="37" spans="1:21" ht="18" customHeight="1">
      <c r="A37" s="236">
        <v>36</v>
      </c>
      <c r="B37" s="406" t="s">
        <v>427</v>
      </c>
      <c r="C37" s="407"/>
      <c r="D37" s="407"/>
      <c r="E37" s="407">
        <v>40</v>
      </c>
      <c r="F37" s="407">
        <v>1</v>
      </c>
      <c r="G37" s="412"/>
      <c r="H37" s="410"/>
      <c r="I37" s="411"/>
      <c r="J37" s="412"/>
      <c r="K37" s="413"/>
      <c r="M37" s="224"/>
      <c r="N37" s="230"/>
      <c r="O37" s="224"/>
      <c r="P37" s="224"/>
      <c r="Q37" s="131"/>
      <c r="R37" s="224"/>
      <c r="S37" s="131"/>
      <c r="T37" s="131"/>
      <c r="U37" s="131"/>
    </row>
    <row r="38" spans="1:21" ht="25.5">
      <c r="A38" s="236">
        <v>37</v>
      </c>
      <c r="B38" s="418" t="s">
        <v>236</v>
      </c>
      <c r="C38" s="415"/>
      <c r="D38" s="426"/>
      <c r="E38" s="415">
        <v>400</v>
      </c>
      <c r="F38" s="415">
        <v>1</v>
      </c>
      <c r="G38" s="416"/>
      <c r="H38" s="410"/>
      <c r="I38" s="411"/>
      <c r="J38" s="412"/>
      <c r="K38" s="413"/>
      <c r="M38" s="224"/>
      <c r="N38" s="230"/>
      <c r="O38" s="224"/>
      <c r="P38" s="224"/>
      <c r="Q38" s="131"/>
      <c r="R38" s="224"/>
      <c r="S38" s="131"/>
      <c r="T38" s="131"/>
      <c r="U38" s="131"/>
    </row>
    <row r="39" spans="1:21" ht="41.25" customHeight="1">
      <c r="A39" s="236">
        <v>38</v>
      </c>
      <c r="B39" s="352" t="s">
        <v>235</v>
      </c>
      <c r="C39" s="407"/>
      <c r="D39" s="407"/>
      <c r="E39" s="407">
        <v>140</v>
      </c>
      <c r="F39" s="407">
        <v>100</v>
      </c>
      <c r="G39" s="412"/>
      <c r="H39" s="410"/>
      <c r="I39" s="411"/>
      <c r="J39" s="412"/>
      <c r="K39" s="413"/>
      <c r="M39" s="224"/>
      <c r="N39" s="230"/>
      <c r="O39" s="224"/>
      <c r="P39" s="224"/>
      <c r="Q39" s="131"/>
      <c r="R39" s="224"/>
      <c r="S39" s="131"/>
      <c r="T39" s="131"/>
      <c r="U39" s="131"/>
    </row>
    <row r="40" spans="1:21" ht="16.5" customHeight="1">
      <c r="A40" s="236">
        <v>39</v>
      </c>
      <c r="B40" s="406" t="s">
        <v>234</v>
      </c>
      <c r="C40" s="406"/>
      <c r="D40" s="406"/>
      <c r="E40" s="407">
        <v>60</v>
      </c>
      <c r="F40" s="407">
        <v>125</v>
      </c>
      <c r="G40" s="427"/>
      <c r="H40" s="410"/>
      <c r="I40" s="411"/>
      <c r="J40" s="412"/>
      <c r="K40" s="413"/>
      <c r="M40" s="224"/>
      <c r="N40" s="230"/>
      <c r="O40" s="224"/>
      <c r="P40" s="224"/>
      <c r="Q40" s="131"/>
      <c r="R40" s="224"/>
      <c r="S40" s="131"/>
      <c r="T40" s="131"/>
      <c r="U40" s="131"/>
    </row>
    <row r="41" spans="1:21" ht="20.25" customHeight="1">
      <c r="A41" s="236">
        <v>40</v>
      </c>
      <c r="B41" s="406" t="s">
        <v>233</v>
      </c>
      <c r="C41" s="407"/>
      <c r="D41" s="407"/>
      <c r="E41" s="407">
        <v>6</v>
      </c>
      <c r="F41" s="407">
        <v>1</v>
      </c>
      <c r="G41" s="412"/>
      <c r="H41" s="410"/>
      <c r="I41" s="411"/>
      <c r="J41" s="412"/>
      <c r="K41" s="413"/>
      <c r="M41" s="224"/>
      <c r="N41" s="230"/>
      <c r="O41" s="224"/>
      <c r="P41" s="224"/>
      <c r="Q41" s="131"/>
      <c r="R41" s="224"/>
      <c r="S41" s="131"/>
      <c r="T41" s="131"/>
      <c r="U41" s="131"/>
    </row>
    <row r="42" spans="1:21" ht="27.75" customHeight="1">
      <c r="A42" s="236">
        <v>41</v>
      </c>
      <c r="B42" s="406" t="s">
        <v>232</v>
      </c>
      <c r="C42" s="407"/>
      <c r="D42" s="407"/>
      <c r="E42" s="407">
        <v>140</v>
      </c>
      <c r="F42" s="407">
        <v>1</v>
      </c>
      <c r="G42" s="412"/>
      <c r="H42" s="410"/>
      <c r="I42" s="411"/>
      <c r="J42" s="412"/>
      <c r="K42" s="413"/>
      <c r="M42" s="224"/>
      <c r="N42" s="230"/>
      <c r="O42" s="224"/>
      <c r="P42" s="224"/>
      <c r="Q42" s="131"/>
      <c r="R42" s="224"/>
      <c r="S42" s="131"/>
      <c r="T42" s="131"/>
      <c r="U42" s="131"/>
    </row>
    <row r="43" spans="1:21" ht="18" customHeight="1">
      <c r="A43" s="236">
        <v>43</v>
      </c>
      <c r="B43" s="418" t="s">
        <v>230</v>
      </c>
      <c r="C43" s="428"/>
      <c r="D43" s="428"/>
      <c r="E43" s="429">
        <v>10</v>
      </c>
      <c r="F43" s="415">
        <v>1</v>
      </c>
      <c r="G43" s="430"/>
      <c r="H43" s="410"/>
      <c r="I43" s="411"/>
      <c r="J43" s="412"/>
      <c r="K43" s="413"/>
      <c r="M43" s="224"/>
      <c r="N43" s="230"/>
      <c r="O43" s="224"/>
      <c r="P43" s="224"/>
      <c r="Q43" s="131"/>
      <c r="R43" s="224"/>
      <c r="S43" s="131"/>
      <c r="T43" s="131"/>
      <c r="U43" s="131"/>
    </row>
    <row r="44" spans="1:21" ht="30.75" customHeight="1">
      <c r="A44" s="236">
        <v>44</v>
      </c>
      <c r="B44" s="418" t="s">
        <v>229</v>
      </c>
      <c r="C44" s="428"/>
      <c r="D44" s="428"/>
      <c r="E44" s="429">
        <v>2</v>
      </c>
      <c r="F44" s="415">
        <v>1</v>
      </c>
      <c r="G44" s="430"/>
      <c r="H44" s="410"/>
      <c r="I44" s="411"/>
      <c r="J44" s="412"/>
      <c r="K44" s="413"/>
      <c r="M44" s="224"/>
      <c r="N44" s="230"/>
      <c r="O44" s="224"/>
      <c r="P44" s="224"/>
      <c r="Q44" s="131"/>
      <c r="R44" s="224"/>
      <c r="S44" s="131"/>
      <c r="T44" s="131"/>
      <c r="U44" s="131"/>
    </row>
    <row r="45" spans="1:21" ht="16.5" customHeight="1">
      <c r="A45" s="236">
        <v>45</v>
      </c>
      <c r="B45" s="352" t="s">
        <v>228</v>
      </c>
      <c r="C45" s="406"/>
      <c r="D45" s="406"/>
      <c r="E45" s="407">
        <v>34</v>
      </c>
      <c r="F45" s="407">
        <v>1</v>
      </c>
      <c r="G45" s="412"/>
      <c r="H45" s="410"/>
      <c r="I45" s="411"/>
      <c r="J45" s="412"/>
      <c r="K45" s="413"/>
      <c r="M45" s="224"/>
      <c r="N45" s="230"/>
      <c r="O45" s="224"/>
      <c r="P45" s="224"/>
      <c r="Q45" s="131"/>
      <c r="R45" s="224"/>
      <c r="S45" s="131"/>
      <c r="T45" s="131"/>
      <c r="U45" s="131"/>
    </row>
    <row r="46" spans="1:21" ht="28.5" customHeight="1">
      <c r="A46" s="236">
        <v>46</v>
      </c>
      <c r="B46" s="352" t="s">
        <v>227</v>
      </c>
      <c r="C46" s="425"/>
      <c r="D46" s="425"/>
      <c r="E46" s="425">
        <v>8</v>
      </c>
      <c r="F46" s="425">
        <v>1</v>
      </c>
      <c r="G46" s="410"/>
      <c r="H46" s="410"/>
      <c r="I46" s="411"/>
      <c r="J46" s="412"/>
      <c r="K46" s="413"/>
      <c r="M46" s="224"/>
      <c r="N46" s="230"/>
      <c r="O46" s="224"/>
      <c r="P46" s="224"/>
      <c r="Q46" s="131"/>
      <c r="R46" s="224"/>
      <c r="S46" s="131"/>
      <c r="T46" s="131"/>
      <c r="U46" s="131"/>
    </row>
    <row r="47" spans="1:21" ht="18" customHeight="1">
      <c r="A47" s="236">
        <v>47</v>
      </c>
      <c r="B47" s="352" t="s">
        <v>226</v>
      </c>
      <c r="C47" s="407"/>
      <c r="D47" s="407"/>
      <c r="E47" s="407">
        <v>60</v>
      </c>
      <c r="F47" s="425">
        <v>500</v>
      </c>
      <c r="G47" s="410"/>
      <c r="H47" s="410"/>
      <c r="I47" s="411"/>
      <c r="J47" s="412"/>
      <c r="K47" s="413"/>
      <c r="M47" s="224"/>
      <c r="N47" s="230"/>
      <c r="O47" s="224"/>
      <c r="P47" s="224"/>
      <c r="Q47" s="131"/>
      <c r="R47" s="224"/>
      <c r="S47" s="131"/>
      <c r="T47" s="131"/>
      <c r="U47" s="131"/>
    </row>
    <row r="48" spans="1:21" ht="30" customHeight="1">
      <c r="A48" s="236">
        <v>48</v>
      </c>
      <c r="B48" s="406" t="s">
        <v>225</v>
      </c>
      <c r="C48" s="407"/>
      <c r="D48" s="406"/>
      <c r="E48" s="407">
        <v>30</v>
      </c>
      <c r="F48" s="407">
        <v>1</v>
      </c>
      <c r="G48" s="412"/>
      <c r="H48" s="410"/>
      <c r="I48" s="411"/>
      <c r="J48" s="412"/>
      <c r="K48" s="413"/>
      <c r="M48" s="224"/>
      <c r="N48" s="230"/>
      <c r="O48" s="224"/>
      <c r="P48" s="224"/>
      <c r="Q48" s="131"/>
      <c r="R48" s="224"/>
      <c r="S48" s="131"/>
      <c r="T48" s="131"/>
      <c r="U48" s="131"/>
    </row>
    <row r="49" spans="1:21" ht="27.75" customHeight="1">
      <c r="A49" s="236">
        <v>49</v>
      </c>
      <c r="B49" s="406" t="s">
        <v>224</v>
      </c>
      <c r="C49" s="407"/>
      <c r="D49" s="406"/>
      <c r="E49" s="431">
        <v>20</v>
      </c>
      <c r="F49" s="407">
        <v>1</v>
      </c>
      <c r="G49" s="412"/>
      <c r="H49" s="410"/>
      <c r="I49" s="411"/>
      <c r="J49" s="412"/>
      <c r="K49" s="413"/>
      <c r="M49" s="224"/>
      <c r="N49" s="230"/>
      <c r="O49" s="224"/>
      <c r="P49" s="224"/>
      <c r="Q49" s="131"/>
      <c r="R49" s="224"/>
      <c r="S49" s="131"/>
      <c r="T49" s="131"/>
      <c r="U49" s="131"/>
    </row>
    <row r="50" spans="1:21" ht="29.25" customHeight="1">
      <c r="A50" s="236">
        <v>50</v>
      </c>
      <c r="B50" s="406" t="s">
        <v>223</v>
      </c>
      <c r="C50" s="407"/>
      <c r="D50" s="406"/>
      <c r="E50" s="431">
        <v>26</v>
      </c>
      <c r="F50" s="407">
        <v>1</v>
      </c>
      <c r="G50" s="412"/>
      <c r="H50" s="410"/>
      <c r="I50" s="411"/>
      <c r="J50" s="412"/>
      <c r="K50" s="413"/>
      <c r="M50" s="224"/>
      <c r="N50" s="230"/>
      <c r="O50" s="224"/>
      <c r="P50" s="224"/>
      <c r="Q50" s="131"/>
      <c r="R50" s="224"/>
      <c r="S50" s="131"/>
      <c r="T50" s="131"/>
      <c r="U50" s="131"/>
    </row>
    <row r="51" spans="1:21" ht="30" customHeight="1">
      <c r="A51" s="236">
        <v>51</v>
      </c>
      <c r="B51" s="406" t="s">
        <v>222</v>
      </c>
      <c r="C51" s="407"/>
      <c r="D51" s="406"/>
      <c r="E51" s="431">
        <v>20</v>
      </c>
      <c r="F51" s="407">
        <v>1</v>
      </c>
      <c r="G51" s="412"/>
      <c r="H51" s="410"/>
      <c r="I51" s="411"/>
      <c r="J51" s="412"/>
      <c r="K51" s="413"/>
      <c r="M51" s="224"/>
      <c r="N51" s="230"/>
      <c r="O51" s="224"/>
      <c r="P51" s="224"/>
      <c r="Q51" s="131"/>
      <c r="R51" s="224"/>
      <c r="S51" s="131"/>
      <c r="T51" s="131"/>
      <c r="U51" s="131"/>
    </row>
    <row r="52" spans="1:21" ht="25.5">
      <c r="A52" s="236">
        <v>52</v>
      </c>
      <c r="B52" s="406" t="s">
        <v>221</v>
      </c>
      <c r="C52" s="407"/>
      <c r="D52" s="406"/>
      <c r="E52" s="431">
        <v>30</v>
      </c>
      <c r="F52" s="407">
        <v>1</v>
      </c>
      <c r="G52" s="412"/>
      <c r="H52" s="410"/>
      <c r="I52" s="411"/>
      <c r="J52" s="412"/>
      <c r="K52" s="413"/>
      <c r="M52" s="224"/>
      <c r="N52" s="230"/>
      <c r="O52" s="224"/>
      <c r="P52" s="224"/>
      <c r="Q52" s="131"/>
      <c r="R52" s="224"/>
      <c r="S52" s="131"/>
      <c r="T52" s="131"/>
      <c r="U52" s="131"/>
    </row>
    <row r="53" spans="1:21" ht="25.5">
      <c r="A53" s="236">
        <v>53</v>
      </c>
      <c r="B53" s="406" t="s">
        <v>220</v>
      </c>
      <c r="C53" s="407"/>
      <c r="D53" s="406"/>
      <c r="E53" s="431">
        <v>16</v>
      </c>
      <c r="F53" s="407">
        <v>1</v>
      </c>
      <c r="G53" s="412"/>
      <c r="H53" s="410"/>
      <c r="I53" s="411"/>
      <c r="J53" s="412"/>
      <c r="K53" s="413"/>
      <c r="M53" s="224"/>
      <c r="N53" s="230"/>
      <c r="O53" s="224"/>
      <c r="P53" s="224"/>
      <c r="Q53" s="131"/>
      <c r="R53" s="224"/>
      <c r="S53" s="131"/>
      <c r="T53" s="131"/>
      <c r="U53" s="131"/>
    </row>
    <row r="54" spans="1:21" ht="25.5">
      <c r="A54" s="236">
        <v>54</v>
      </c>
      <c r="B54" s="406" t="s">
        <v>219</v>
      </c>
      <c r="C54" s="407"/>
      <c r="D54" s="406"/>
      <c r="E54" s="431">
        <v>30</v>
      </c>
      <c r="F54" s="407">
        <v>1</v>
      </c>
      <c r="G54" s="412"/>
      <c r="H54" s="410"/>
      <c r="I54" s="411"/>
      <c r="J54" s="412"/>
      <c r="K54" s="413"/>
      <c r="M54" s="224"/>
      <c r="N54" s="230"/>
      <c r="O54" s="224"/>
      <c r="P54" s="224"/>
      <c r="Q54" s="131"/>
      <c r="R54" s="224"/>
      <c r="S54" s="131"/>
      <c r="T54" s="131"/>
      <c r="U54" s="131"/>
    </row>
    <row r="55" spans="1:21">
      <c r="A55" s="236">
        <v>55</v>
      </c>
      <c r="B55" s="352" t="s">
        <v>218</v>
      </c>
      <c r="C55" s="407"/>
      <c r="D55" s="406"/>
      <c r="E55" s="407">
        <v>30</v>
      </c>
      <c r="F55" s="407">
        <v>500</v>
      </c>
      <c r="G55" s="417"/>
      <c r="H55" s="410"/>
      <c r="I55" s="411"/>
      <c r="J55" s="412"/>
      <c r="K55" s="413"/>
      <c r="M55" s="224"/>
      <c r="N55" s="230"/>
      <c r="O55" s="224"/>
      <c r="P55" s="224"/>
      <c r="Q55" s="131"/>
      <c r="R55" s="224"/>
      <c r="S55" s="131"/>
      <c r="T55" s="131"/>
      <c r="U55" s="131"/>
    </row>
    <row r="56" spans="1:21" ht="25.5">
      <c r="A56" s="236">
        <v>56</v>
      </c>
      <c r="B56" s="418" t="s">
        <v>217</v>
      </c>
      <c r="C56" s="415"/>
      <c r="D56" s="415"/>
      <c r="E56" s="415">
        <v>20</v>
      </c>
      <c r="F56" s="415">
        <v>100</v>
      </c>
      <c r="G56" s="416"/>
      <c r="H56" s="410"/>
      <c r="I56" s="411"/>
      <c r="J56" s="412"/>
      <c r="K56" s="413"/>
      <c r="M56" s="224"/>
      <c r="N56" s="230"/>
      <c r="O56" s="224"/>
      <c r="P56" s="224"/>
      <c r="Q56" s="131"/>
      <c r="R56" s="224"/>
      <c r="S56" s="131"/>
      <c r="T56" s="131"/>
      <c r="U56" s="131"/>
    </row>
    <row r="57" spans="1:21" ht="25.5">
      <c r="A57" s="236">
        <v>57</v>
      </c>
      <c r="B57" s="432" t="s">
        <v>429</v>
      </c>
      <c r="C57" s="425"/>
      <c r="D57" s="425"/>
      <c r="E57" s="425">
        <v>500</v>
      </c>
      <c r="F57" s="425">
        <v>1</v>
      </c>
      <c r="G57" s="410"/>
      <c r="H57" s="410"/>
      <c r="I57" s="411"/>
      <c r="J57" s="412"/>
      <c r="K57" s="413"/>
      <c r="M57" s="224"/>
      <c r="N57" s="230"/>
      <c r="O57" s="224"/>
      <c r="P57" s="224"/>
      <c r="Q57" s="131"/>
      <c r="R57" s="224"/>
      <c r="S57" s="131"/>
      <c r="T57" s="131"/>
      <c r="U57" s="131"/>
    </row>
    <row r="58" spans="1:21" ht="25.5">
      <c r="A58" s="236">
        <v>58</v>
      </c>
      <c r="B58" s="406" t="s">
        <v>216</v>
      </c>
      <c r="C58" s="407"/>
      <c r="D58" s="407"/>
      <c r="E58" s="407">
        <v>2900</v>
      </c>
      <c r="F58" s="407">
        <v>1</v>
      </c>
      <c r="G58" s="412"/>
      <c r="H58" s="410"/>
      <c r="I58" s="411"/>
      <c r="J58" s="412"/>
      <c r="K58" s="413"/>
      <c r="M58" s="224"/>
      <c r="N58" s="230"/>
      <c r="O58" s="224"/>
      <c r="P58" s="224"/>
      <c r="Q58" s="131"/>
      <c r="R58" s="224"/>
      <c r="S58" s="131"/>
      <c r="T58" s="131"/>
      <c r="U58" s="131"/>
    </row>
    <row r="59" spans="1:21" ht="16.5" customHeight="1">
      <c r="A59" s="236">
        <v>59</v>
      </c>
      <c r="B59" s="432" t="s">
        <v>215</v>
      </c>
      <c r="C59" s="425"/>
      <c r="D59" s="425"/>
      <c r="E59" s="425">
        <v>840</v>
      </c>
      <c r="F59" s="425">
        <v>1</v>
      </c>
      <c r="G59" s="410"/>
      <c r="H59" s="410"/>
      <c r="I59" s="411"/>
      <c r="J59" s="412"/>
      <c r="K59" s="413"/>
      <c r="M59" s="224"/>
      <c r="N59" s="230"/>
      <c r="O59" s="224"/>
      <c r="P59" s="224"/>
      <c r="Q59" s="131"/>
      <c r="R59" s="224"/>
      <c r="S59" s="131"/>
      <c r="T59" s="131"/>
      <c r="U59" s="131"/>
    </row>
    <row r="60" spans="1:21" ht="17.25" customHeight="1">
      <c r="A60" s="236">
        <v>60</v>
      </c>
      <c r="B60" s="432" t="s">
        <v>214</v>
      </c>
      <c r="C60" s="425"/>
      <c r="D60" s="425"/>
      <c r="E60" s="425">
        <v>920</v>
      </c>
      <c r="F60" s="425">
        <v>1</v>
      </c>
      <c r="G60" s="410"/>
      <c r="H60" s="410"/>
      <c r="I60" s="411"/>
      <c r="J60" s="412"/>
      <c r="K60" s="413"/>
      <c r="M60" s="224"/>
      <c r="N60" s="230"/>
      <c r="O60" s="224"/>
      <c r="P60" s="224"/>
      <c r="Q60" s="131"/>
      <c r="R60" s="224"/>
      <c r="S60" s="131"/>
      <c r="T60" s="131"/>
      <c r="U60" s="131"/>
    </row>
    <row r="61" spans="1:21" ht="16.5" customHeight="1">
      <c r="A61" s="236">
        <v>61</v>
      </c>
      <c r="B61" s="418" t="s">
        <v>213</v>
      </c>
      <c r="C61" s="415"/>
      <c r="D61" s="415"/>
      <c r="E61" s="415">
        <v>600</v>
      </c>
      <c r="F61" s="415">
        <v>1</v>
      </c>
      <c r="G61" s="416"/>
      <c r="H61" s="410"/>
      <c r="I61" s="411"/>
      <c r="J61" s="412"/>
      <c r="K61" s="413"/>
      <c r="M61" s="224"/>
      <c r="N61" s="230"/>
      <c r="O61" s="224"/>
      <c r="P61" s="224"/>
      <c r="Q61" s="131"/>
      <c r="R61" s="224"/>
      <c r="S61" s="131"/>
      <c r="T61" s="131"/>
      <c r="U61" s="131"/>
    </row>
    <row r="62" spans="1:21" ht="17.25" customHeight="1">
      <c r="A62" s="236">
        <v>62</v>
      </c>
      <c r="B62" s="418" t="s">
        <v>212</v>
      </c>
      <c r="C62" s="415"/>
      <c r="D62" s="415"/>
      <c r="E62" s="415">
        <v>800</v>
      </c>
      <c r="F62" s="415">
        <v>50</v>
      </c>
      <c r="G62" s="416"/>
      <c r="H62" s="410"/>
      <c r="I62" s="411"/>
      <c r="J62" s="412"/>
      <c r="K62" s="413"/>
      <c r="M62" s="224"/>
      <c r="N62" s="230"/>
      <c r="O62" s="224"/>
      <c r="P62" s="224"/>
      <c r="Q62" s="131"/>
      <c r="R62" s="224"/>
      <c r="S62" s="131"/>
      <c r="T62" s="131"/>
      <c r="U62" s="131"/>
    </row>
    <row r="63" spans="1:21" ht="18.75" customHeight="1">
      <c r="A63" s="236">
        <v>63</v>
      </c>
      <c r="B63" s="406" t="s">
        <v>211</v>
      </c>
      <c r="C63" s="407"/>
      <c r="D63" s="407"/>
      <c r="E63" s="407">
        <v>250</v>
      </c>
      <c r="F63" s="407">
        <v>200</v>
      </c>
      <c r="G63" s="412"/>
      <c r="H63" s="410"/>
      <c r="I63" s="411"/>
      <c r="J63" s="412"/>
      <c r="K63" s="413"/>
      <c r="M63" s="224"/>
      <c r="N63" s="230"/>
      <c r="O63" s="224"/>
      <c r="P63" s="224"/>
      <c r="Q63" s="131"/>
      <c r="R63" s="224"/>
      <c r="S63" s="131"/>
      <c r="T63" s="131"/>
      <c r="U63" s="131"/>
    </row>
    <row r="64" spans="1:21" ht="30" customHeight="1">
      <c r="A64" s="236">
        <v>64</v>
      </c>
      <c r="B64" s="352" t="s">
        <v>210</v>
      </c>
      <c r="C64" s="407"/>
      <c r="D64" s="407"/>
      <c r="E64" s="407">
        <v>2000</v>
      </c>
      <c r="F64" s="407">
        <v>500</v>
      </c>
      <c r="G64" s="433"/>
      <c r="H64" s="410"/>
      <c r="I64" s="411"/>
      <c r="J64" s="412"/>
      <c r="K64" s="413"/>
      <c r="M64" s="224"/>
      <c r="N64" s="230"/>
      <c r="O64" s="224"/>
      <c r="P64" s="224"/>
      <c r="Q64" s="131"/>
      <c r="R64" s="224"/>
      <c r="S64" s="131"/>
      <c r="T64" s="131"/>
      <c r="U64" s="131"/>
    </row>
    <row r="65" spans="1:21" ht="18.75" customHeight="1">
      <c r="A65" s="236">
        <v>65</v>
      </c>
      <c r="B65" s="434" t="s">
        <v>209</v>
      </c>
      <c r="C65" s="407"/>
      <c r="D65" s="407"/>
      <c r="E65" s="407">
        <v>140</v>
      </c>
      <c r="F65" s="407">
        <v>50</v>
      </c>
      <c r="G65" s="412"/>
      <c r="H65" s="410"/>
      <c r="I65" s="411"/>
      <c r="J65" s="412"/>
      <c r="K65" s="413"/>
      <c r="M65" s="224"/>
      <c r="N65" s="230"/>
      <c r="O65" s="224"/>
      <c r="P65" s="224"/>
      <c r="Q65" s="131"/>
      <c r="R65" s="224"/>
      <c r="S65" s="131"/>
      <c r="T65" s="131"/>
      <c r="U65" s="131"/>
    </row>
    <row r="66" spans="1:21" ht="16.5" customHeight="1">
      <c r="A66" s="236">
        <v>66</v>
      </c>
      <c r="B66" s="352" t="s">
        <v>208</v>
      </c>
      <c r="C66" s="350"/>
      <c r="D66" s="350"/>
      <c r="E66" s="350">
        <v>30</v>
      </c>
      <c r="F66" s="350">
        <v>250</v>
      </c>
      <c r="G66" s="424"/>
      <c r="H66" s="410"/>
      <c r="I66" s="411"/>
      <c r="J66" s="412"/>
      <c r="K66" s="413"/>
      <c r="M66" s="224"/>
      <c r="N66" s="230"/>
      <c r="O66" s="224"/>
      <c r="P66" s="224"/>
      <c r="Q66" s="131"/>
      <c r="R66" s="224"/>
      <c r="S66" s="131"/>
      <c r="T66" s="131"/>
      <c r="U66" s="131"/>
    </row>
    <row r="67" spans="1:21" ht="17.25" customHeight="1">
      <c r="A67" s="236">
        <v>67</v>
      </c>
      <c r="B67" s="434" t="s">
        <v>207</v>
      </c>
      <c r="C67" s="407"/>
      <c r="D67" s="407"/>
      <c r="E67" s="407">
        <v>20</v>
      </c>
      <c r="F67" s="407">
        <v>100</v>
      </c>
      <c r="G67" s="412"/>
      <c r="H67" s="410"/>
      <c r="I67" s="411"/>
      <c r="J67" s="412"/>
      <c r="K67" s="413"/>
      <c r="M67" s="224"/>
      <c r="N67" s="230"/>
      <c r="O67" s="224"/>
      <c r="P67" s="224"/>
      <c r="Q67" s="131"/>
      <c r="R67" s="224"/>
      <c r="S67" s="131"/>
      <c r="T67" s="131"/>
      <c r="U67" s="131"/>
    </row>
    <row r="68" spans="1:21" ht="48" customHeight="1">
      <c r="A68" s="236">
        <v>68</v>
      </c>
      <c r="B68" s="406" t="s">
        <v>206</v>
      </c>
      <c r="C68" s="435"/>
      <c r="D68" s="407"/>
      <c r="E68" s="407">
        <v>2</v>
      </c>
      <c r="F68" s="407">
        <v>100</v>
      </c>
      <c r="G68" s="412"/>
      <c r="H68" s="410"/>
      <c r="I68" s="411"/>
      <c r="J68" s="412"/>
      <c r="K68" s="413"/>
      <c r="M68" s="224"/>
      <c r="N68" s="230"/>
      <c r="O68" s="224"/>
      <c r="P68" s="224"/>
      <c r="Q68" s="131"/>
      <c r="R68" s="224"/>
      <c r="S68" s="131"/>
      <c r="T68" s="131"/>
      <c r="U68" s="131"/>
    </row>
    <row r="69" spans="1:21" ht="19.5" customHeight="1">
      <c r="A69" s="236">
        <v>69</v>
      </c>
      <c r="B69" s="406" t="s">
        <v>205</v>
      </c>
      <c r="C69" s="423"/>
      <c r="D69" s="407"/>
      <c r="E69" s="407">
        <v>620</v>
      </c>
      <c r="F69" s="407">
        <v>500</v>
      </c>
      <c r="G69" s="412"/>
      <c r="H69" s="410"/>
      <c r="I69" s="411"/>
      <c r="J69" s="412"/>
      <c r="K69" s="413"/>
      <c r="M69" s="224"/>
      <c r="N69" s="230"/>
      <c r="O69" s="224"/>
      <c r="P69" s="224"/>
      <c r="Q69" s="131"/>
      <c r="R69" s="224"/>
      <c r="S69" s="131"/>
      <c r="T69" s="131"/>
      <c r="U69" s="131"/>
    </row>
    <row r="70" spans="1:21" ht="20.25" customHeight="1">
      <c r="A70" s="236">
        <v>70</v>
      </c>
      <c r="B70" s="352" t="s">
        <v>204</v>
      </c>
      <c r="C70" s="423"/>
      <c r="D70" s="407"/>
      <c r="E70" s="407">
        <v>60</v>
      </c>
      <c r="F70" s="407">
        <v>1</v>
      </c>
      <c r="G70" s="410"/>
      <c r="H70" s="410"/>
      <c r="I70" s="411"/>
      <c r="J70" s="412"/>
      <c r="K70" s="413"/>
      <c r="M70" s="224"/>
      <c r="N70" s="230"/>
      <c r="O70" s="224"/>
      <c r="P70" s="224"/>
      <c r="Q70" s="131"/>
      <c r="R70" s="224"/>
      <c r="S70" s="131"/>
      <c r="T70" s="131"/>
      <c r="U70" s="131"/>
    </row>
    <row r="71" spans="1:21" ht="16.5" customHeight="1">
      <c r="A71" s="236">
        <v>71</v>
      </c>
      <c r="B71" s="432" t="s">
        <v>203</v>
      </c>
      <c r="C71" s="425"/>
      <c r="D71" s="425"/>
      <c r="E71" s="425">
        <v>176</v>
      </c>
      <c r="F71" s="425">
        <v>100</v>
      </c>
      <c r="G71" s="410"/>
      <c r="H71" s="410"/>
      <c r="I71" s="411"/>
      <c r="J71" s="412"/>
      <c r="K71" s="413"/>
      <c r="M71" s="224"/>
      <c r="N71" s="230"/>
      <c r="O71" s="224"/>
      <c r="P71" s="224"/>
      <c r="Q71" s="131"/>
      <c r="R71" s="224"/>
      <c r="S71" s="131"/>
      <c r="T71" s="131"/>
      <c r="U71" s="131"/>
    </row>
    <row r="72" spans="1:21" ht="18" customHeight="1">
      <c r="A72" s="236">
        <v>72</v>
      </c>
      <c r="B72" s="432" t="s">
        <v>202</v>
      </c>
      <c r="C72" s="425"/>
      <c r="D72" s="425"/>
      <c r="E72" s="425">
        <v>30</v>
      </c>
      <c r="F72" s="425">
        <v>200</v>
      </c>
      <c r="G72" s="410"/>
      <c r="H72" s="410"/>
      <c r="I72" s="411"/>
      <c r="J72" s="412"/>
      <c r="K72" s="413"/>
      <c r="M72" s="224"/>
      <c r="N72" s="230"/>
      <c r="O72" s="224"/>
      <c r="P72" s="224"/>
      <c r="Q72" s="131"/>
      <c r="R72" s="224"/>
      <c r="S72" s="131"/>
      <c r="T72" s="131"/>
      <c r="U72" s="131"/>
    </row>
    <row r="73" spans="1:21" ht="17.25" customHeight="1">
      <c r="A73" s="236">
        <v>73</v>
      </c>
      <c r="B73" s="436" t="s">
        <v>201</v>
      </c>
      <c r="C73" s="407"/>
      <c r="D73" s="407"/>
      <c r="E73" s="407">
        <v>20</v>
      </c>
      <c r="F73" s="407">
        <v>1000</v>
      </c>
      <c r="G73" s="412"/>
      <c r="H73" s="410"/>
      <c r="I73" s="411"/>
      <c r="J73" s="412"/>
      <c r="K73" s="413"/>
      <c r="M73" s="224"/>
      <c r="N73" s="230"/>
      <c r="O73" s="224"/>
      <c r="P73" s="224"/>
      <c r="Q73" s="131"/>
      <c r="R73" s="224"/>
      <c r="S73" s="131"/>
      <c r="T73" s="131"/>
      <c r="U73" s="131"/>
    </row>
    <row r="74" spans="1:21" ht="16.5" customHeight="1">
      <c r="A74" s="236">
        <v>74</v>
      </c>
      <c r="B74" s="436" t="s">
        <v>200</v>
      </c>
      <c r="C74" s="437"/>
      <c r="D74" s="407"/>
      <c r="E74" s="407">
        <v>50</v>
      </c>
      <c r="F74" s="407">
        <v>500</v>
      </c>
      <c r="G74" s="412"/>
      <c r="H74" s="410"/>
      <c r="I74" s="411"/>
      <c r="J74" s="412"/>
      <c r="K74" s="413"/>
      <c r="M74" s="224"/>
      <c r="N74" s="230"/>
      <c r="O74" s="224"/>
      <c r="P74" s="224"/>
      <c r="Q74" s="131"/>
      <c r="R74" s="224"/>
      <c r="S74" s="131"/>
      <c r="T74" s="131"/>
      <c r="U74" s="131"/>
    </row>
    <row r="75" spans="1:21" ht="16.5" customHeight="1">
      <c r="A75" s="236">
        <v>75</v>
      </c>
      <c r="B75" s="406" t="s">
        <v>199</v>
      </c>
      <c r="C75" s="423"/>
      <c r="D75" s="407"/>
      <c r="E75" s="407">
        <v>40</v>
      </c>
      <c r="F75" s="407">
        <v>500</v>
      </c>
      <c r="G75" s="410"/>
      <c r="H75" s="410"/>
      <c r="I75" s="411"/>
      <c r="J75" s="412"/>
      <c r="K75" s="413"/>
      <c r="M75" s="224"/>
      <c r="N75" s="230"/>
      <c r="O75" s="224"/>
      <c r="P75" s="224"/>
      <c r="Q75" s="131"/>
      <c r="R75" s="224"/>
      <c r="S75" s="131"/>
      <c r="T75" s="131"/>
      <c r="U75" s="131"/>
    </row>
    <row r="76" spans="1:21" ht="16.5" customHeight="1">
      <c r="A76" s="236">
        <v>76</v>
      </c>
      <c r="B76" s="406" t="s">
        <v>198</v>
      </c>
      <c r="C76" s="407"/>
      <c r="D76" s="407"/>
      <c r="E76" s="407">
        <v>20</v>
      </c>
      <c r="F76" s="407">
        <v>1</v>
      </c>
      <c r="G76" s="433"/>
      <c r="H76" s="410"/>
      <c r="I76" s="411"/>
      <c r="J76" s="412"/>
      <c r="K76" s="413"/>
      <c r="M76" s="224"/>
      <c r="N76" s="230"/>
      <c r="O76" s="224"/>
      <c r="P76" s="224"/>
      <c r="Q76" s="131"/>
      <c r="R76" s="224"/>
      <c r="S76" s="131"/>
      <c r="T76" s="131"/>
      <c r="U76" s="131"/>
    </row>
    <row r="77" spans="1:21" ht="17.25" customHeight="1">
      <c r="A77" s="236">
        <v>77</v>
      </c>
      <c r="B77" s="448" t="s">
        <v>197</v>
      </c>
      <c r="C77" s="407"/>
      <c r="D77" s="407"/>
      <c r="E77" s="407">
        <v>40</v>
      </c>
      <c r="F77" s="425">
        <v>1</v>
      </c>
      <c r="G77" s="410"/>
      <c r="H77" s="410"/>
      <c r="I77" s="411"/>
      <c r="J77" s="412"/>
      <c r="K77" s="413"/>
      <c r="M77" s="224"/>
      <c r="N77" s="230"/>
      <c r="O77" s="224"/>
      <c r="P77" s="224"/>
      <c r="Q77" s="131"/>
      <c r="R77" s="224"/>
      <c r="S77" s="131"/>
      <c r="T77" s="131"/>
      <c r="U77" s="131"/>
    </row>
    <row r="78" spans="1:21" ht="25.5">
      <c r="A78" s="236">
        <v>78</v>
      </c>
      <c r="B78" s="448" t="s">
        <v>196</v>
      </c>
      <c r="C78" s="407"/>
      <c r="D78" s="407"/>
      <c r="E78" s="407">
        <v>50</v>
      </c>
      <c r="F78" s="425">
        <v>1</v>
      </c>
      <c r="G78" s="410"/>
      <c r="H78" s="410"/>
      <c r="I78" s="411"/>
      <c r="J78" s="412"/>
      <c r="K78" s="413"/>
      <c r="M78" s="224"/>
      <c r="N78" s="230"/>
      <c r="O78" s="224"/>
      <c r="P78" s="224"/>
      <c r="Q78" s="131"/>
      <c r="R78" s="224"/>
      <c r="S78" s="131"/>
      <c r="T78" s="131"/>
      <c r="U78" s="131"/>
    </row>
    <row r="79" spans="1:21" ht="27.75" customHeight="1">
      <c r="A79" s="236">
        <v>79</v>
      </c>
      <c r="B79" s="439" t="s">
        <v>195</v>
      </c>
      <c r="C79" s="438"/>
      <c r="D79" s="407"/>
      <c r="E79" s="407">
        <v>20</v>
      </c>
      <c r="F79" s="425">
        <v>1</v>
      </c>
      <c r="G79" s="410"/>
      <c r="H79" s="410"/>
      <c r="I79" s="411"/>
      <c r="J79" s="412"/>
      <c r="K79" s="413"/>
      <c r="M79" s="224"/>
      <c r="N79" s="230"/>
      <c r="O79" s="224"/>
      <c r="P79" s="224"/>
      <c r="Q79" s="131"/>
      <c r="R79" s="224"/>
      <c r="S79" s="131"/>
      <c r="T79" s="131"/>
      <c r="U79" s="131"/>
    </row>
    <row r="80" spans="1:21" ht="29.25" customHeight="1">
      <c r="A80" s="236">
        <v>80</v>
      </c>
      <c r="B80" s="352" t="s">
        <v>194</v>
      </c>
      <c r="C80" s="407"/>
      <c r="D80" s="407"/>
      <c r="E80" s="407">
        <v>10</v>
      </c>
      <c r="F80" s="407">
        <v>1</v>
      </c>
      <c r="G80" s="412"/>
      <c r="H80" s="410"/>
      <c r="I80" s="411"/>
      <c r="J80" s="412"/>
      <c r="K80" s="413"/>
      <c r="M80" s="224"/>
      <c r="N80" s="230"/>
      <c r="O80" s="224"/>
      <c r="P80" s="224"/>
      <c r="Q80" s="131"/>
      <c r="R80" s="224"/>
      <c r="S80" s="131"/>
      <c r="T80" s="131"/>
      <c r="U80" s="131"/>
    </row>
    <row r="81" spans="1:21" ht="27.75" customHeight="1">
      <c r="A81" s="236">
        <v>81</v>
      </c>
      <c r="B81" s="352" t="s">
        <v>193</v>
      </c>
      <c r="C81" s="407"/>
      <c r="D81" s="407"/>
      <c r="E81" s="407">
        <v>10</v>
      </c>
      <c r="F81" s="407">
        <v>1</v>
      </c>
      <c r="G81" s="412"/>
      <c r="H81" s="410"/>
      <c r="I81" s="411"/>
      <c r="J81" s="412"/>
      <c r="K81" s="413"/>
      <c r="M81" s="224"/>
      <c r="N81" s="230"/>
      <c r="O81" s="224"/>
      <c r="P81" s="224"/>
      <c r="Q81" s="131"/>
      <c r="R81" s="224"/>
      <c r="S81" s="131"/>
      <c r="T81" s="131"/>
      <c r="U81" s="131"/>
    </row>
    <row r="82" spans="1:21" ht="18" customHeight="1">
      <c r="A82" s="236">
        <v>82</v>
      </c>
      <c r="B82" s="352" t="s">
        <v>192</v>
      </c>
      <c r="C82" s="350"/>
      <c r="D82" s="350"/>
      <c r="E82" s="350">
        <v>100</v>
      </c>
      <c r="F82" s="350">
        <v>100</v>
      </c>
      <c r="G82" s="424"/>
      <c r="H82" s="410"/>
      <c r="I82" s="411"/>
      <c r="J82" s="412"/>
      <c r="K82" s="413"/>
      <c r="M82" s="224"/>
      <c r="N82" s="230"/>
      <c r="O82" s="224"/>
      <c r="P82" s="224"/>
      <c r="Q82" s="131"/>
      <c r="R82" s="224"/>
      <c r="S82" s="131"/>
      <c r="T82" s="131"/>
      <c r="U82" s="131"/>
    </row>
    <row r="83" spans="1:21" ht="17.25" customHeight="1">
      <c r="A83" s="236">
        <v>83</v>
      </c>
      <c r="B83" s="352" t="s">
        <v>191</v>
      </c>
      <c r="C83" s="350"/>
      <c r="D83" s="350"/>
      <c r="E83" s="350">
        <v>80</v>
      </c>
      <c r="F83" s="350">
        <v>100</v>
      </c>
      <c r="G83" s="424"/>
      <c r="H83" s="410"/>
      <c r="I83" s="411"/>
      <c r="J83" s="412"/>
      <c r="K83" s="413"/>
      <c r="M83" s="224"/>
      <c r="N83" s="230"/>
      <c r="O83" s="224"/>
      <c r="P83" s="224"/>
      <c r="Q83" s="131"/>
      <c r="R83" s="224"/>
      <c r="S83" s="131"/>
      <c r="T83" s="131"/>
      <c r="U83" s="131"/>
    </row>
    <row r="84" spans="1:21" ht="16.5" customHeight="1">
      <c r="A84" s="236">
        <v>84</v>
      </c>
      <c r="B84" s="432" t="s">
        <v>190</v>
      </c>
      <c r="C84" s="425"/>
      <c r="D84" s="350"/>
      <c r="E84" s="425">
        <v>18</v>
      </c>
      <c r="F84" s="425">
        <v>1</v>
      </c>
      <c r="G84" s="410"/>
      <c r="H84" s="410"/>
      <c r="I84" s="411"/>
      <c r="J84" s="412"/>
      <c r="K84" s="413"/>
      <c r="M84" s="224"/>
      <c r="N84" s="230"/>
      <c r="O84" s="224"/>
      <c r="P84" s="224"/>
      <c r="Q84" s="131"/>
      <c r="R84" s="224"/>
      <c r="S84" s="131"/>
      <c r="T84" s="131"/>
      <c r="U84" s="131"/>
    </row>
    <row r="85" spans="1:21" ht="16.5" customHeight="1">
      <c r="A85" s="236">
        <v>85</v>
      </c>
      <c r="B85" s="432" t="s">
        <v>189</v>
      </c>
      <c r="C85" s="425"/>
      <c r="D85" s="350"/>
      <c r="E85" s="425">
        <v>30</v>
      </c>
      <c r="F85" s="425">
        <v>1</v>
      </c>
      <c r="G85" s="410"/>
      <c r="H85" s="410"/>
      <c r="I85" s="411"/>
      <c r="J85" s="412"/>
      <c r="K85" s="413"/>
      <c r="M85" s="224"/>
      <c r="N85" s="230"/>
      <c r="O85" s="224"/>
      <c r="P85" s="224"/>
      <c r="Q85" s="131"/>
      <c r="R85" s="224"/>
      <c r="S85" s="131"/>
      <c r="T85" s="131"/>
      <c r="U85" s="131"/>
    </row>
    <row r="86" spans="1:21" ht="17.25" customHeight="1">
      <c r="A86" s="236">
        <v>86</v>
      </c>
      <c r="B86" s="432" t="s">
        <v>188</v>
      </c>
      <c r="C86" s="425"/>
      <c r="D86" s="350"/>
      <c r="E86" s="425">
        <v>30</v>
      </c>
      <c r="F86" s="425">
        <v>1</v>
      </c>
      <c r="G86" s="410"/>
      <c r="H86" s="410"/>
      <c r="I86" s="411"/>
      <c r="J86" s="412"/>
      <c r="K86" s="413"/>
      <c r="M86" s="224"/>
      <c r="N86" s="230"/>
      <c r="O86" s="224"/>
      <c r="P86" s="224"/>
      <c r="Q86" s="131"/>
      <c r="R86" s="224"/>
      <c r="S86" s="131"/>
      <c r="T86" s="131"/>
      <c r="U86" s="131"/>
    </row>
    <row r="87" spans="1:21" ht="27.75" customHeight="1">
      <c r="A87" s="236">
        <v>87</v>
      </c>
      <c r="B87" s="352" t="s">
        <v>187</v>
      </c>
      <c r="C87" s="350"/>
      <c r="D87" s="350"/>
      <c r="E87" s="350">
        <v>20</v>
      </c>
      <c r="F87" s="350">
        <v>1</v>
      </c>
      <c r="G87" s="424"/>
      <c r="H87" s="410"/>
      <c r="I87" s="411"/>
      <c r="J87" s="412"/>
      <c r="K87" s="413"/>
      <c r="M87" s="224"/>
      <c r="N87" s="230"/>
      <c r="O87" s="224"/>
      <c r="P87" s="224"/>
      <c r="Q87" s="131"/>
      <c r="R87" s="224"/>
      <c r="S87" s="131"/>
      <c r="T87" s="131"/>
      <c r="U87" s="131"/>
    </row>
    <row r="88" spans="1:21" ht="25.5">
      <c r="A88" s="236">
        <v>88</v>
      </c>
      <c r="B88" s="352" t="s">
        <v>186</v>
      </c>
      <c r="C88" s="350"/>
      <c r="D88" s="350"/>
      <c r="E88" s="350">
        <v>30</v>
      </c>
      <c r="F88" s="350">
        <v>100</v>
      </c>
      <c r="G88" s="424"/>
      <c r="H88" s="410"/>
      <c r="I88" s="411"/>
      <c r="J88" s="412"/>
      <c r="K88" s="413"/>
      <c r="M88" s="224"/>
      <c r="N88" s="230"/>
      <c r="O88" s="224"/>
      <c r="P88" s="224"/>
      <c r="Q88" s="131"/>
      <c r="R88" s="224"/>
      <c r="S88" s="131"/>
      <c r="T88" s="131"/>
      <c r="U88" s="131"/>
    </row>
    <row r="89" spans="1:21" ht="16.5" customHeight="1">
      <c r="A89" s="236">
        <v>90</v>
      </c>
      <c r="B89" s="352" t="s">
        <v>184</v>
      </c>
      <c r="C89" s="350"/>
      <c r="D89" s="350"/>
      <c r="E89" s="350">
        <v>32</v>
      </c>
      <c r="F89" s="350">
        <v>1</v>
      </c>
      <c r="G89" s="424"/>
      <c r="H89" s="410"/>
      <c r="I89" s="411"/>
      <c r="J89" s="412"/>
      <c r="K89" s="413"/>
      <c r="M89" s="224"/>
      <c r="N89" s="230"/>
      <c r="O89" s="224"/>
      <c r="P89" s="224"/>
      <c r="Q89" s="131"/>
      <c r="R89" s="224"/>
      <c r="S89" s="131"/>
      <c r="T89" s="131"/>
      <c r="U89" s="131"/>
    </row>
    <row r="90" spans="1:21" ht="28.5" customHeight="1">
      <c r="A90" s="236">
        <v>91</v>
      </c>
      <c r="B90" s="352" t="s">
        <v>183</v>
      </c>
      <c r="C90" s="350"/>
      <c r="D90" s="350"/>
      <c r="E90" s="350">
        <v>116</v>
      </c>
      <c r="F90" s="350">
        <v>1</v>
      </c>
      <c r="G90" s="424"/>
      <c r="H90" s="410"/>
      <c r="I90" s="411"/>
      <c r="J90" s="412"/>
      <c r="K90" s="413"/>
      <c r="M90" s="224"/>
      <c r="N90" s="230"/>
      <c r="O90" s="224"/>
      <c r="P90" s="224"/>
      <c r="Q90" s="131"/>
      <c r="R90" s="224"/>
      <c r="S90" s="131"/>
      <c r="T90" s="131"/>
      <c r="U90" s="131"/>
    </row>
    <row r="91" spans="1:21" ht="38.25">
      <c r="A91" s="236">
        <v>92</v>
      </c>
      <c r="B91" s="439" t="s">
        <v>182</v>
      </c>
      <c r="C91" s="420"/>
      <c r="D91" s="350"/>
      <c r="E91" s="420">
        <v>40</v>
      </c>
      <c r="F91" s="420">
        <v>1</v>
      </c>
      <c r="G91" s="427"/>
      <c r="H91" s="410"/>
      <c r="I91" s="411"/>
      <c r="J91" s="412"/>
      <c r="K91" s="413"/>
      <c r="M91" s="224"/>
      <c r="N91" s="230"/>
      <c r="O91" s="224"/>
      <c r="P91" s="224"/>
      <c r="Q91" s="131"/>
      <c r="R91" s="224"/>
      <c r="S91" s="131"/>
      <c r="T91" s="131"/>
      <c r="U91" s="131"/>
    </row>
    <row r="92" spans="1:21" ht="29.25" customHeight="1" thickBot="1">
      <c r="A92" s="231">
        <v>95</v>
      </c>
      <c r="B92" s="441" t="s">
        <v>179</v>
      </c>
      <c r="C92" s="442"/>
      <c r="D92" s="442"/>
      <c r="E92" s="442">
        <v>4</v>
      </c>
      <c r="F92" s="442">
        <v>500</v>
      </c>
      <c r="G92" s="443"/>
      <c r="H92" s="444"/>
      <c r="I92" s="445"/>
      <c r="J92" s="446"/>
      <c r="K92" s="447"/>
      <c r="M92" s="224"/>
      <c r="N92" s="230"/>
      <c r="O92" s="224"/>
      <c r="P92" s="224"/>
      <c r="Q92" s="131"/>
      <c r="R92" s="224"/>
      <c r="S92" s="131"/>
      <c r="T92" s="131"/>
      <c r="U92" s="131"/>
    </row>
    <row r="93" spans="1:21" ht="15">
      <c r="A93" s="222"/>
      <c r="B93" s="493"/>
      <c r="C93" s="493"/>
      <c r="D93" s="493"/>
      <c r="E93" s="493"/>
      <c r="F93" s="493"/>
      <c r="G93" s="390" t="s">
        <v>176</v>
      </c>
      <c r="H93" s="228"/>
      <c r="I93" s="229"/>
      <c r="J93" s="229"/>
      <c r="K93" s="228"/>
      <c r="M93" s="225"/>
      <c r="N93" s="226"/>
      <c r="O93" s="227"/>
      <c r="P93" s="225"/>
      <c r="Q93" s="226"/>
      <c r="R93" s="225"/>
      <c r="S93" s="131"/>
      <c r="T93" s="131"/>
      <c r="U93" s="131"/>
    </row>
    <row r="94" spans="1:21">
      <c r="A94" s="222"/>
      <c r="G94" s="126"/>
      <c r="M94" s="131"/>
      <c r="N94" s="131"/>
      <c r="O94" s="131"/>
      <c r="P94" s="131"/>
      <c r="Q94" s="131"/>
      <c r="R94" s="131"/>
      <c r="S94" s="131"/>
      <c r="T94" s="131"/>
      <c r="U94" s="131"/>
    </row>
    <row r="95" spans="1:21">
      <c r="A95" s="222"/>
      <c r="G95" s="126"/>
      <c r="M95" s="131"/>
      <c r="N95" s="131"/>
      <c r="O95" s="131"/>
      <c r="P95" s="131"/>
      <c r="Q95" s="131"/>
      <c r="R95" s="131"/>
      <c r="S95" s="131"/>
      <c r="T95" s="131"/>
      <c r="U95" s="131"/>
    </row>
    <row r="96" spans="1:21">
      <c r="A96" s="222"/>
      <c r="G96" s="126"/>
      <c r="M96" s="131"/>
      <c r="N96" s="131"/>
      <c r="O96" s="131"/>
      <c r="P96" s="224"/>
      <c r="Q96" s="131"/>
      <c r="R96" s="131"/>
      <c r="S96" s="131"/>
      <c r="T96" s="131"/>
      <c r="U96" s="131"/>
    </row>
    <row r="97" spans="1:21">
      <c r="A97" s="222"/>
      <c r="G97" s="126"/>
      <c r="M97" s="131"/>
      <c r="N97" s="131"/>
      <c r="O97" s="131"/>
      <c r="P97" s="131"/>
      <c r="Q97" s="131"/>
      <c r="R97" s="131"/>
      <c r="S97" s="131"/>
      <c r="T97" s="131"/>
      <c r="U97" s="131"/>
    </row>
    <row r="98" spans="1:21">
      <c r="A98" s="222"/>
      <c r="G98" s="126"/>
      <c r="H98" s="140"/>
      <c r="K98" s="140"/>
      <c r="M98" s="131"/>
      <c r="N98" s="131"/>
      <c r="O98" s="131"/>
      <c r="P98" s="131"/>
      <c r="Q98" s="131"/>
      <c r="R98" s="131"/>
      <c r="S98" s="131"/>
      <c r="T98" s="131"/>
      <c r="U98" s="131"/>
    </row>
    <row r="99" spans="1:21">
      <c r="A99" s="222"/>
      <c r="G99" s="126"/>
      <c r="H99" s="126" t="s">
        <v>15</v>
      </c>
      <c r="M99" s="131"/>
      <c r="N99" s="131"/>
      <c r="O99" s="131"/>
      <c r="P99" s="131"/>
      <c r="Q99" s="131"/>
      <c r="R99" s="131"/>
      <c r="S99" s="131"/>
      <c r="T99" s="131"/>
      <c r="U99" s="131"/>
    </row>
    <row r="100" spans="1:21" ht="15">
      <c r="A100" s="222"/>
      <c r="G100" s="126"/>
      <c r="H100" s="126" t="s">
        <v>16</v>
      </c>
      <c r="K100" s="223"/>
      <c r="M100" s="131"/>
      <c r="N100" s="131"/>
      <c r="O100" s="131"/>
      <c r="P100" s="131"/>
      <c r="Q100" s="131"/>
      <c r="R100" s="131"/>
      <c r="S100" s="131"/>
      <c r="T100" s="131"/>
      <c r="U100" s="131"/>
    </row>
    <row r="101" spans="1:21">
      <c r="A101" s="222"/>
      <c r="G101" s="126"/>
      <c r="M101" s="131"/>
      <c r="N101" s="131"/>
      <c r="O101" s="131"/>
      <c r="P101" s="131"/>
      <c r="Q101" s="131"/>
      <c r="R101" s="131"/>
      <c r="S101" s="131"/>
      <c r="T101" s="131"/>
      <c r="U101" s="131"/>
    </row>
    <row r="102" spans="1:21">
      <c r="A102" s="222"/>
      <c r="G102" s="126"/>
      <c r="M102" s="131"/>
      <c r="N102" s="131"/>
      <c r="O102" s="131"/>
      <c r="P102" s="131"/>
      <c r="Q102" s="131"/>
      <c r="R102" s="131"/>
      <c r="S102" s="131"/>
      <c r="T102" s="131"/>
      <c r="U102" s="131"/>
    </row>
    <row r="103" spans="1:21">
      <c r="A103" s="222"/>
      <c r="G103" s="126"/>
      <c r="M103" s="131"/>
      <c r="N103" s="131"/>
      <c r="O103" s="131"/>
      <c r="P103" s="131"/>
      <c r="Q103" s="131"/>
      <c r="R103" s="131"/>
      <c r="S103" s="131"/>
      <c r="T103" s="131"/>
      <c r="U103" s="131"/>
    </row>
    <row r="104" spans="1:21">
      <c r="A104" s="222"/>
      <c r="G104" s="126"/>
      <c r="M104" s="131"/>
      <c r="N104" s="131"/>
      <c r="O104" s="131"/>
      <c r="P104" s="131"/>
      <c r="Q104" s="131"/>
      <c r="R104" s="131"/>
      <c r="S104" s="131"/>
      <c r="T104" s="131"/>
      <c r="U104" s="131"/>
    </row>
    <row r="105" spans="1:21">
      <c r="A105" s="222"/>
      <c r="G105" s="126"/>
      <c r="M105" s="131"/>
      <c r="N105" s="131"/>
      <c r="O105" s="131"/>
      <c r="P105" s="131"/>
      <c r="Q105" s="131"/>
      <c r="R105" s="131"/>
      <c r="S105" s="131"/>
      <c r="T105" s="131"/>
      <c r="U105" s="131"/>
    </row>
    <row r="106" spans="1:21">
      <c r="A106" s="222"/>
      <c r="G106" s="126"/>
      <c r="M106" s="131"/>
      <c r="N106" s="131"/>
      <c r="O106" s="131"/>
      <c r="P106" s="131"/>
      <c r="Q106" s="131"/>
      <c r="R106" s="131"/>
      <c r="S106" s="131"/>
      <c r="T106" s="131"/>
      <c r="U106" s="131"/>
    </row>
    <row r="107" spans="1:21">
      <c r="A107" s="222"/>
      <c r="G107" s="126"/>
      <c r="M107" s="131"/>
      <c r="N107" s="131"/>
      <c r="O107" s="131"/>
      <c r="P107" s="131"/>
      <c r="Q107" s="131"/>
      <c r="R107" s="131"/>
      <c r="S107" s="131"/>
      <c r="T107" s="131"/>
      <c r="U107" s="131"/>
    </row>
    <row r="108" spans="1:21">
      <c r="A108" s="222"/>
      <c r="G108" s="126"/>
      <c r="M108" s="131"/>
      <c r="N108" s="131"/>
      <c r="O108" s="131"/>
      <c r="P108" s="131"/>
      <c r="Q108" s="131"/>
      <c r="R108" s="131"/>
      <c r="S108" s="131"/>
      <c r="T108" s="131"/>
      <c r="U108" s="131"/>
    </row>
    <row r="109" spans="1:21">
      <c r="A109" s="222"/>
      <c r="G109" s="126"/>
      <c r="M109" s="131"/>
      <c r="N109" s="131"/>
      <c r="O109" s="131"/>
      <c r="P109" s="131"/>
      <c r="Q109" s="131"/>
      <c r="R109" s="131"/>
      <c r="S109" s="131"/>
      <c r="T109" s="131"/>
      <c r="U109" s="131"/>
    </row>
    <row r="110" spans="1:21">
      <c r="A110" s="222"/>
      <c r="G110" s="126"/>
      <c r="M110" s="131"/>
      <c r="N110" s="131"/>
      <c r="O110" s="131"/>
      <c r="P110" s="131"/>
      <c r="Q110" s="131"/>
      <c r="R110" s="131"/>
      <c r="S110" s="131"/>
      <c r="T110" s="131"/>
      <c r="U110" s="131"/>
    </row>
    <row r="111" spans="1:21">
      <c r="A111" s="222"/>
      <c r="G111" s="126"/>
      <c r="M111" s="131"/>
      <c r="N111" s="131"/>
      <c r="O111" s="131"/>
      <c r="P111" s="131"/>
      <c r="Q111" s="131"/>
      <c r="R111" s="131"/>
      <c r="S111" s="131"/>
      <c r="T111" s="131"/>
      <c r="U111" s="131"/>
    </row>
    <row r="112" spans="1:21">
      <c r="A112" s="222"/>
      <c r="G112" s="126"/>
      <c r="M112" s="131"/>
      <c r="N112" s="131"/>
      <c r="O112" s="131"/>
      <c r="P112" s="131"/>
      <c r="Q112" s="131"/>
      <c r="R112" s="131"/>
      <c r="S112" s="131"/>
      <c r="T112" s="131"/>
      <c r="U112" s="131"/>
    </row>
    <row r="113" spans="1:21">
      <c r="A113" s="222"/>
      <c r="G113" s="126"/>
      <c r="M113" s="131"/>
      <c r="N113" s="131"/>
      <c r="O113" s="131"/>
      <c r="P113" s="131"/>
      <c r="Q113" s="131"/>
      <c r="R113" s="131"/>
      <c r="S113" s="131"/>
      <c r="T113" s="131"/>
      <c r="U113" s="131"/>
    </row>
    <row r="114" spans="1:21">
      <c r="A114" s="222"/>
      <c r="G114" s="126"/>
      <c r="M114" s="131"/>
      <c r="N114" s="131"/>
      <c r="O114" s="131"/>
      <c r="P114" s="131"/>
      <c r="Q114" s="131"/>
      <c r="R114" s="131"/>
      <c r="S114" s="131"/>
      <c r="T114" s="131"/>
      <c r="U114" s="131"/>
    </row>
    <row r="115" spans="1:21">
      <c r="A115" s="222"/>
      <c r="G115" s="126"/>
      <c r="M115" s="131"/>
      <c r="N115" s="131"/>
      <c r="O115" s="131"/>
      <c r="P115" s="131"/>
      <c r="Q115" s="131"/>
      <c r="R115" s="131"/>
      <c r="S115" s="131"/>
      <c r="T115" s="131"/>
      <c r="U115" s="131"/>
    </row>
    <row r="116" spans="1:21">
      <c r="A116" s="222"/>
      <c r="G116" s="126"/>
      <c r="M116" s="131"/>
      <c r="N116" s="131"/>
      <c r="O116" s="131"/>
      <c r="P116" s="131"/>
      <c r="Q116" s="131"/>
      <c r="R116" s="131"/>
      <c r="S116" s="131"/>
      <c r="T116" s="131"/>
      <c r="U116" s="131"/>
    </row>
    <row r="117" spans="1:21">
      <c r="A117" s="222"/>
      <c r="G117" s="126"/>
      <c r="M117" s="131"/>
      <c r="N117" s="131"/>
      <c r="O117" s="131"/>
      <c r="P117" s="131"/>
      <c r="Q117" s="131"/>
      <c r="R117" s="131"/>
      <c r="S117" s="131"/>
      <c r="T117" s="131"/>
      <c r="U117" s="131"/>
    </row>
    <row r="118" spans="1:21">
      <c r="A118" s="222"/>
      <c r="G118" s="126"/>
      <c r="M118" s="131"/>
      <c r="N118" s="131"/>
      <c r="O118" s="131"/>
      <c r="P118" s="131"/>
      <c r="Q118" s="131"/>
      <c r="R118" s="131"/>
      <c r="S118" s="131"/>
      <c r="T118" s="131"/>
      <c r="U118" s="131"/>
    </row>
    <row r="119" spans="1:21">
      <c r="A119" s="222"/>
      <c r="G119" s="126"/>
      <c r="M119" s="131"/>
      <c r="N119" s="131"/>
      <c r="O119" s="131"/>
      <c r="P119" s="131"/>
      <c r="Q119" s="131"/>
      <c r="R119" s="131"/>
      <c r="S119" s="131"/>
      <c r="T119" s="131"/>
      <c r="U119" s="131"/>
    </row>
    <row r="120" spans="1:21">
      <c r="A120" s="222"/>
      <c r="G120" s="126"/>
      <c r="M120" s="131"/>
      <c r="N120" s="131"/>
      <c r="O120" s="131"/>
      <c r="P120" s="131"/>
      <c r="Q120" s="131"/>
      <c r="R120" s="131"/>
      <c r="S120" s="131"/>
      <c r="T120" s="131"/>
      <c r="U120" s="131"/>
    </row>
    <row r="121" spans="1:21">
      <c r="A121" s="222"/>
      <c r="G121" s="126"/>
      <c r="M121" s="131"/>
      <c r="N121" s="131"/>
      <c r="O121" s="131"/>
      <c r="P121" s="131"/>
      <c r="Q121" s="131"/>
      <c r="R121" s="131"/>
      <c r="S121" s="131"/>
      <c r="T121" s="131"/>
      <c r="U121" s="131"/>
    </row>
    <row r="122" spans="1:21">
      <c r="A122" s="222"/>
      <c r="G122" s="126"/>
      <c r="M122" s="131"/>
      <c r="N122" s="131"/>
      <c r="O122" s="131"/>
      <c r="P122" s="131"/>
      <c r="Q122" s="131"/>
      <c r="R122" s="131"/>
      <c r="S122" s="131"/>
      <c r="T122" s="131"/>
      <c r="U122" s="131"/>
    </row>
    <row r="123" spans="1:21">
      <c r="A123" s="222"/>
      <c r="G123" s="126"/>
    </row>
    <row r="124" spans="1:21">
      <c r="A124" s="222"/>
      <c r="G124" s="126"/>
    </row>
    <row r="125" spans="1:21">
      <c r="A125" s="222"/>
      <c r="G125" s="126"/>
    </row>
    <row r="126" spans="1:21">
      <c r="A126" s="222"/>
      <c r="G126" s="126"/>
    </row>
    <row r="127" spans="1:21">
      <c r="A127" s="222"/>
    </row>
    <row r="128" spans="1:21">
      <c r="A128" s="222"/>
    </row>
    <row r="129" spans="1:1">
      <c r="A129" s="222"/>
    </row>
    <row r="130" spans="1:1">
      <c r="A130" s="171"/>
    </row>
    <row r="131" spans="1:1">
      <c r="A131" s="170"/>
    </row>
    <row r="132" spans="1:1">
      <c r="A132" s="170"/>
    </row>
  </sheetData>
  <autoFilter ref="B5:K123">
    <sortState ref="B99:K99">
      <sortCondition ref="B4:B175"/>
    </sortState>
  </autoFilter>
  <mergeCells count="5">
    <mergeCell ref="A2:K2"/>
    <mergeCell ref="A3:B3"/>
    <mergeCell ref="C3:K3"/>
    <mergeCell ref="B93:F93"/>
    <mergeCell ref="A1:K1"/>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G16" sqref="G16"/>
    </sheetView>
  </sheetViews>
  <sheetFormatPr defaultRowHeight="15"/>
  <cols>
    <col min="1" max="1" width="11.28515625" customWidth="1"/>
    <col min="2" max="2" width="21.140625" customWidth="1"/>
    <col min="3" max="3" width="13.28515625" customWidth="1"/>
    <col min="4" max="4" width="14.7109375" customWidth="1"/>
    <col min="5" max="5" width="14.85546875" customWidth="1"/>
    <col min="6" max="6" width="14.140625" customWidth="1"/>
    <col min="7" max="7" width="13.140625" customWidth="1"/>
    <col min="8" max="8" width="12.42578125" customWidth="1"/>
    <col min="9" max="9" width="12.140625" customWidth="1"/>
    <col min="10" max="10" width="13.7109375" customWidth="1"/>
    <col min="11" max="11" width="12.42578125" customWidth="1"/>
    <col min="13" max="13" width="11.28515625" bestFit="1" customWidth="1"/>
  </cols>
  <sheetData>
    <row r="1" spans="1:13" ht="15.75" thickBot="1">
      <c r="A1" s="456" t="s">
        <v>416</v>
      </c>
      <c r="B1" s="457"/>
      <c r="C1" s="457"/>
      <c r="D1" s="457"/>
      <c r="E1" s="457"/>
      <c r="F1" s="457"/>
      <c r="G1" s="457"/>
      <c r="H1" s="457"/>
      <c r="I1" s="457"/>
      <c r="J1" s="457"/>
      <c r="K1" s="458"/>
    </row>
    <row r="2" spans="1:13" ht="15.75" customHeight="1" thickBot="1">
      <c r="A2" s="450" t="s">
        <v>14</v>
      </c>
      <c r="B2" s="451"/>
      <c r="C2" s="451"/>
      <c r="D2" s="451"/>
      <c r="E2" s="451"/>
      <c r="F2" s="451"/>
      <c r="G2" s="451"/>
      <c r="H2" s="451"/>
      <c r="I2" s="451"/>
      <c r="J2" s="451"/>
      <c r="K2" s="452"/>
    </row>
    <row r="3" spans="1:13" ht="15.75" customHeight="1" thickBot="1">
      <c r="A3" s="453" t="s">
        <v>0</v>
      </c>
      <c r="B3" s="454"/>
      <c r="C3" s="453" t="s">
        <v>1</v>
      </c>
      <c r="D3" s="455"/>
      <c r="E3" s="455"/>
      <c r="F3" s="455"/>
      <c r="G3" s="455"/>
      <c r="H3" s="455"/>
      <c r="I3" s="455"/>
      <c r="J3" s="455"/>
      <c r="K3" s="454"/>
    </row>
    <row r="4" spans="1:13" ht="60.75" thickBot="1">
      <c r="A4" s="28" t="s">
        <v>2</v>
      </c>
      <c r="B4" s="28" t="s">
        <v>3</v>
      </c>
      <c r="C4" s="28" t="s">
        <v>4</v>
      </c>
      <c r="D4" s="28" t="s">
        <v>5</v>
      </c>
      <c r="E4" s="28" t="s">
        <v>6</v>
      </c>
      <c r="F4" s="28" t="s">
        <v>7</v>
      </c>
      <c r="G4" s="29" t="s">
        <v>8</v>
      </c>
      <c r="H4" s="29" t="s">
        <v>17</v>
      </c>
      <c r="I4" s="28" t="s">
        <v>9</v>
      </c>
      <c r="J4" s="29" t="s">
        <v>18</v>
      </c>
      <c r="K4" s="29" t="s">
        <v>19</v>
      </c>
      <c r="M4" s="17"/>
    </row>
    <row r="5" spans="1:13">
      <c r="A5" s="30" t="s">
        <v>20</v>
      </c>
      <c r="B5" s="31" t="s">
        <v>21</v>
      </c>
      <c r="C5" s="32" t="s">
        <v>22</v>
      </c>
      <c r="D5" s="31" t="s">
        <v>23</v>
      </c>
      <c r="E5" s="32" t="s">
        <v>24</v>
      </c>
      <c r="F5" s="31" t="s">
        <v>25</v>
      </c>
      <c r="G5" s="33" t="s">
        <v>26</v>
      </c>
      <c r="H5" s="34" t="s">
        <v>27</v>
      </c>
      <c r="I5" s="32" t="s">
        <v>28</v>
      </c>
      <c r="J5" s="34" t="s">
        <v>29</v>
      </c>
      <c r="K5" s="35" t="s">
        <v>30</v>
      </c>
      <c r="M5" s="14"/>
    </row>
    <row r="6" spans="1:13" ht="41.25" customHeight="1">
      <c r="A6" s="261">
        <v>1</v>
      </c>
      <c r="B6" s="260" t="s">
        <v>269</v>
      </c>
      <c r="C6" s="259"/>
      <c r="D6" s="258"/>
      <c r="E6" s="257">
        <v>280</v>
      </c>
      <c r="F6" s="256">
        <v>1</v>
      </c>
      <c r="G6" s="255"/>
      <c r="H6" s="249"/>
      <c r="I6" s="250"/>
      <c r="J6" s="249"/>
      <c r="K6" s="248"/>
      <c r="M6" s="15"/>
    </row>
    <row r="7" spans="1:13" ht="54" customHeight="1" thickBot="1">
      <c r="A7" s="254">
        <v>2</v>
      </c>
      <c r="B7" s="252" t="s">
        <v>268</v>
      </c>
      <c r="C7" s="253"/>
      <c r="D7" s="252"/>
      <c r="E7" s="251">
        <v>360</v>
      </c>
      <c r="F7" s="251">
        <v>1</v>
      </c>
      <c r="G7" s="391"/>
      <c r="H7" s="249"/>
      <c r="I7" s="250"/>
      <c r="J7" s="249"/>
      <c r="K7" s="248"/>
      <c r="M7" s="15"/>
    </row>
    <row r="8" spans="1:13">
      <c r="G8" s="388" t="s">
        <v>176</v>
      </c>
      <c r="H8" s="392"/>
      <c r="I8" s="43"/>
      <c r="J8" s="43"/>
      <c r="K8" s="27"/>
      <c r="M8" s="16"/>
    </row>
    <row r="12" spans="1:13">
      <c r="I12" t="s">
        <v>15</v>
      </c>
    </row>
    <row r="13" spans="1:13">
      <c r="I13" t="s">
        <v>16</v>
      </c>
    </row>
  </sheetData>
  <mergeCells count="4">
    <mergeCell ref="A2:K2"/>
    <mergeCell ref="A3:B3"/>
    <mergeCell ref="C3:K3"/>
    <mergeCell ref="A1:K1"/>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17</vt:i4>
      </vt:variant>
      <vt:variant>
        <vt:lpstr>Zakresy nazwane</vt:lpstr>
      </vt:variant>
      <vt:variant>
        <vt:i4>2</vt:i4>
      </vt:variant>
    </vt:vector>
  </HeadingPairs>
  <TitlesOfParts>
    <vt:vector size="19" baseType="lpstr">
      <vt:lpstr>zad. nr 1</vt:lpstr>
      <vt:lpstr>zad. nr 2</vt:lpstr>
      <vt:lpstr>zad. nr 3</vt:lpstr>
      <vt:lpstr>zad. nr 4</vt:lpstr>
      <vt:lpstr>zad. nr 5</vt:lpstr>
      <vt:lpstr>zad. nr 6</vt:lpstr>
      <vt:lpstr>zad. nr 7</vt:lpstr>
      <vt:lpstr>zad. nr 8</vt:lpstr>
      <vt:lpstr>zad. nr 9</vt:lpstr>
      <vt:lpstr>zad. nr 10</vt:lpstr>
      <vt:lpstr>zad. nr 11</vt:lpstr>
      <vt:lpstr>zad. nr 12</vt:lpstr>
      <vt:lpstr>zad. nr 13</vt:lpstr>
      <vt:lpstr>zad. nr 14</vt:lpstr>
      <vt:lpstr>zad. nr 15</vt:lpstr>
      <vt:lpstr>zad. nr 16</vt:lpstr>
      <vt:lpstr>zad. nr 17</vt:lpstr>
      <vt:lpstr>'zad. nr 7'!_FilterDatabase_0</vt:lpstr>
      <vt:lpstr>'zad. nr 7'!_FiltrujBazeDanych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2018-01-18T12:34:12Z</dcterms:modified>
</cp:coreProperties>
</file>